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texbar.sharepoint.com/sites/TLC/Shared Documents/General/TATJC/Committees/Law School Advisory/Pro Bono Spring Break/2022/Reimbursements/"/>
    </mc:Choice>
  </mc:AlternateContent>
  <xr:revisionPtr revIDLastSave="20" documentId="8_{FA4961B6-844E-49C3-83C3-2BE21C6F1ABC}" xr6:coauthVersionLast="47" xr6:coauthVersionMax="47" xr10:uidLastSave="{A5FA6956-78B0-45DA-84AB-6DC43BB664F7}"/>
  <bookViews>
    <workbookView xWindow="-120" yWindow="-120" windowWidth="27405" windowHeight="16440" xr2:uid="{00000000-000D-0000-FFFF-FFFF00000000}"/>
  </bookViews>
  <sheets>
    <sheet name="Reimbursment Form" sheetId="1" r:id="rId1"/>
    <sheet name="SAMPLE" sheetId="7" r:id="rId2"/>
  </sheets>
  <definedNames>
    <definedName name="_xlnm.Print_Area" localSheetId="0">'Reimbursment Form'!$A$1:$J$71</definedName>
    <definedName name="_xlnm.Print_Area" localSheetId="1">SAMPLE!$A$1:$J$120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43" i="1"/>
  <c r="F56" i="1"/>
  <c r="D56" i="1"/>
  <c r="B56" i="1"/>
  <c r="A56" i="1"/>
  <c r="D55" i="1"/>
  <c r="B55" i="1"/>
  <c r="F57" i="1"/>
  <c r="A55" i="1"/>
  <c r="A53" i="1"/>
  <c r="A52" i="1"/>
  <c r="A51" i="1"/>
  <c r="F50" i="1"/>
  <c r="F49" i="1"/>
  <c r="J30" i="1"/>
  <c r="J26" i="1" l="1"/>
  <c r="F52" i="1" s="1"/>
  <c r="G41" i="1" l="1"/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7" i="1"/>
  <c r="D57" i="1"/>
  <c r="B57" i="1"/>
  <c r="D41" i="1"/>
  <c r="J41" i="1" s="1"/>
  <c r="J25" i="1"/>
  <c r="F51" i="1" s="1"/>
  <c r="J27" i="1"/>
  <c r="F53" i="1" s="1"/>
  <c r="J28" i="1"/>
  <c r="F54" i="1" s="1"/>
  <c r="J23" i="1"/>
  <c r="J24" i="1"/>
  <c r="F58" i="1" s="1"/>
  <c r="B58" i="1"/>
  <c r="B54" i="1"/>
  <c r="B53" i="1"/>
  <c r="B52" i="1"/>
  <c r="B51" i="1"/>
  <c r="B50" i="1"/>
  <c r="B49" i="1"/>
  <c r="B48" i="1"/>
  <c r="D58" i="1"/>
  <c r="D54" i="1"/>
  <c r="D53" i="1"/>
  <c r="D52" i="1"/>
  <c r="D51" i="1"/>
  <c r="D50" i="1"/>
  <c r="D49" i="1"/>
  <c r="D48" i="1"/>
  <c r="A58" i="1"/>
  <c r="A54" i="1"/>
  <c r="A50" i="1"/>
  <c r="A49" i="1"/>
  <c r="A48" i="1"/>
  <c r="F46" i="7"/>
  <c r="J40" i="7" l="1"/>
  <c r="F44" i="7"/>
  <c r="F55" i="1"/>
  <c r="J32" i="1"/>
  <c r="J46" i="1" s="1"/>
  <c r="F48" i="1"/>
  <c r="J31" i="7"/>
  <c r="J44" i="7" s="1"/>
  <c r="F46" i="1" l="1"/>
</calcChain>
</file>

<file path=xl/sharedStrings.xml><?xml version="1.0" encoding="utf-8"?>
<sst xmlns="http://schemas.openxmlformats.org/spreadsheetml/2006/main" count="149" uniqueCount="84">
  <si>
    <t>State Bar of Texas Travel Reimbursement Form</t>
  </si>
  <si>
    <t>Date of Request</t>
  </si>
  <si>
    <r>
      <t xml:space="preserve">Reimbursement Policies and Procedures available at:  texasbar.com/Reimbursement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PLEASE SEE BELOW FOR A LIST OF DEPARTMENTS and STAFF LIAISONS to receive your request
Please complete the highligted applicable areas and submit form within 45 days from the date of travel.</t>
    </r>
  </si>
  <si>
    <t>From</t>
  </si>
  <si>
    <t>To</t>
  </si>
  <si>
    <t xml:space="preserve">Date(s) of travel </t>
  </si>
  <si>
    <t xml:space="preserve">Location of meeting 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</si>
  <si>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</si>
  <si>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MAKE CHECK PAYABLE TO:</t>
  </si>
  <si>
    <t>(Name of Individual, Firm or Company)</t>
  </si>
  <si>
    <r>
      <t xml:space="preserve">Barcard #  </t>
    </r>
    <r>
      <rPr>
        <sz val="8"/>
        <rFont val="Arial"/>
        <family val="2"/>
      </rPr>
      <t xml:space="preserve"> (if appicable)</t>
    </r>
  </si>
  <si>
    <t xml:space="preserve">Name </t>
  </si>
  <si>
    <t>Street Address</t>
  </si>
  <si>
    <t>City, State and Zip</t>
  </si>
  <si>
    <t>Telephone Number</t>
  </si>
  <si>
    <t>TRAVEL EXPENSES</t>
  </si>
  <si>
    <t>Transportation</t>
  </si>
  <si>
    <t>AMOUNT</t>
  </si>
  <si>
    <t>Airfare</t>
  </si>
  <si>
    <t>Speaker Airfare (TxBarCLE use only)</t>
  </si>
  <si>
    <t>Car Rental &amp; Fuel</t>
  </si>
  <si>
    <t>Charter Bus Service</t>
  </si>
  <si>
    <t>Taxi / Transportation Service</t>
  </si>
  <si>
    <t>Parking &amp; Tolls</t>
  </si>
  <si>
    <t>Auto Mileage</t>
  </si>
  <si>
    <t>@</t>
  </si>
  <si>
    <t>===========&gt;</t>
  </si>
  <si>
    <t>Tips</t>
  </si>
  <si>
    <t>Other Expenses</t>
  </si>
  <si>
    <t>Travel Subtotal</t>
  </si>
  <si>
    <t>Lodging and Meals</t>
  </si>
  <si>
    <t>Date</t>
  </si>
  <si>
    <t>Hotel</t>
  </si>
  <si>
    <t>Meals</t>
  </si>
  <si>
    <t>Lodging &amp; Meals Subtotal</t>
  </si>
  <si>
    <t>Description</t>
  </si>
  <si>
    <t>*****  For State Bar Use Only *****</t>
  </si>
  <si>
    <t>&lt;======&gt;</t>
  </si>
  <si>
    <t xml:space="preserve">FUND-DEPT-ACCT </t>
  </si>
  <si>
    <t>LOCATION</t>
  </si>
  <si>
    <t>AA</t>
  </si>
  <si>
    <t>TOTAL</t>
  </si>
  <si>
    <t xml:space="preserve">Total Reimbursment Requested </t>
  </si>
  <si>
    <t>-</t>
  </si>
  <si>
    <t>Enter Fund Code</t>
  </si>
  <si>
    <t>Enter Location</t>
  </si>
  <si>
    <t>Enter Dept Code</t>
  </si>
  <si>
    <t xml:space="preserve">Enter AA </t>
  </si>
  <si>
    <t>Board of Directors</t>
  </si>
  <si>
    <t>Committees</t>
  </si>
  <si>
    <t>Sections</t>
  </si>
  <si>
    <t>TexasBarCLE</t>
  </si>
  <si>
    <t>SBOT Employees</t>
  </si>
  <si>
    <t>PURPOSE OF TRAVEL:</t>
  </si>
  <si>
    <t>Vendor Meeting</t>
  </si>
  <si>
    <t xml:space="preserve">Date(s) of meeting </t>
  </si>
  <si>
    <t>Dallas, Texas</t>
  </si>
  <si>
    <t>(Name of Individual, Firm , or Company)</t>
  </si>
  <si>
    <t>John Q. Public</t>
  </si>
  <si>
    <t>1414 Colorado Street</t>
  </si>
  <si>
    <t>STE 666</t>
  </si>
  <si>
    <t>Austin, Texas 78701</t>
  </si>
  <si>
    <t>MEETINGS AND TRAVEL EXPENSE</t>
  </si>
  <si>
    <t>Transportation Items and Descriptions</t>
  </si>
  <si>
    <t>Taxi / Limo Service</t>
  </si>
  <si>
    <t>Other</t>
  </si>
  <si>
    <t>(Enter Description Here)</t>
  </si>
  <si>
    <t>Lodging and Meals Items and Descriptions</t>
  </si>
  <si>
    <t>Daily Total</t>
  </si>
  <si>
    <t>Non-Dues</t>
  </si>
  <si>
    <t>Expenses Not Related Travel, Lodging, or Meals</t>
  </si>
  <si>
    <t>MDA</t>
  </si>
  <si>
    <t>01-2222-66666</t>
  </si>
  <si>
    <t xml:space="preserve">Enter MDA </t>
  </si>
  <si>
    <t>Chief Discpl. Cnsl.</t>
  </si>
  <si>
    <t>TX Young Lawyers</t>
  </si>
  <si>
    <t>Mail or Email Reimbursement To:</t>
  </si>
  <si>
    <t>Questions about Reimbursmenets:</t>
  </si>
  <si>
    <t>Catherine Galloway
Program Developer
cgalloway@texasbar.com
512-427-1892 (Office)</t>
  </si>
  <si>
    <t xml:space="preserve">Status of Reimbursement Request: </t>
  </si>
  <si>
    <t>Texas Access to Justice Commission
Attn.: David Bristow, Office Manager
P.O. Box 12487
Austin, Texas 78711-2487
PBSB Reimbursement Request</t>
  </si>
  <si>
    <t>Pro Bono Spring Break Participants</t>
  </si>
  <si>
    <t>David Bristow
Office Manager
atjmail@texasbar.com
512-427-1855 (Office)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</si>
  <si>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OF TEXAS.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</si>
</sst>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5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5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1" applyFont="1" applyFill="1" applyBorder="1" applyAlignment="1"/>
    <xf numFmtId="44" fontId="12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2" fillId="2" borderId="5" xfId="1" applyFont="1" applyFill="1" applyBorder="1" applyAlignment="1"/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2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44" fontId="0" fillId="0" borderId="4" xfId="0" applyNumberFormat="1" applyBorder="1"/>
    <xf numFmtId="44" fontId="12" fillId="0" borderId="13" xfId="1" applyFont="1" applyFill="1" applyBorder="1" applyAlignment="1"/>
    <xf numFmtId="44" fontId="0" fillId="0" borderId="10" xfId="0" applyNumberFormat="1" applyBorder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44" fontId="3" fillId="0" borderId="0" xfId="1" quotePrefix="1" applyFont="1" applyFill="1" applyBorder="1" applyAlignment="1"/>
    <xf numFmtId="0" fontId="3" fillId="0" borderId="12" xfId="0" applyFont="1" applyBorder="1" applyAlignment="1">
      <alignment horizontal="center"/>
    </xf>
    <xf numFmtId="44" fontId="15" fillId="3" borderId="10" xfId="1" applyFont="1" applyFill="1" applyBorder="1" applyProtection="1">
      <protection locked="0"/>
    </xf>
    <xf numFmtId="37" fontId="15" fillId="3" borderId="10" xfId="1" applyNumberFormat="1" applyFont="1" applyFill="1" applyBorder="1" applyProtection="1">
      <protection locked="0"/>
    </xf>
    <xf numFmtId="44" fontId="15" fillId="3" borderId="17" xfId="1" applyFont="1" applyFill="1" applyBorder="1" applyProtection="1">
      <protection locked="0"/>
    </xf>
    <xf numFmtId="14" fontId="16" fillId="3" borderId="18" xfId="0" applyNumberFormat="1" applyFont="1" applyFill="1" applyBorder="1" applyProtection="1">
      <protection locked="0"/>
    </xf>
    <xf numFmtId="14" fontId="16" fillId="3" borderId="19" xfId="0" applyNumberFormat="1" applyFont="1" applyFill="1" applyBorder="1" applyProtection="1">
      <protection locked="0"/>
    </xf>
    <xf numFmtId="44" fontId="15" fillId="3" borderId="20" xfId="1" applyFont="1" applyFill="1" applyBorder="1" applyProtection="1">
      <protection locked="0"/>
    </xf>
    <xf numFmtId="44" fontId="15" fillId="3" borderId="21" xfId="0" applyNumberFormat="1" applyFont="1" applyFill="1" applyBorder="1" applyProtection="1">
      <protection locked="0"/>
    </xf>
    <xf numFmtId="44" fontId="15" fillId="3" borderId="10" xfId="0" applyNumberFormat="1" applyFont="1" applyFill="1" applyBorder="1" applyProtection="1">
      <protection locked="0"/>
    </xf>
    <xf numFmtId="44" fontId="15" fillId="3" borderId="20" xfId="0" applyNumberFormat="1" applyFont="1" applyFill="1" applyBorder="1" applyProtection="1">
      <protection locked="0"/>
    </xf>
    <xf numFmtId="0" fontId="15" fillId="3" borderId="18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 applyAlignment="1" applyProtection="1">
      <alignment horizontal="right"/>
      <protection locked="0"/>
    </xf>
    <xf numFmtId="14" fontId="15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Border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167" fontId="15" fillId="3" borderId="10" xfId="1" applyNumberFormat="1" applyFont="1" applyFill="1" applyBorder="1" applyAlignment="1" applyProtection="1">
      <alignment horizontal="center"/>
      <protection locked="0"/>
    </xf>
    <xf numFmtId="167" fontId="15" fillId="3" borderId="24" xfId="1" applyNumberFormat="1" applyFont="1" applyFill="1" applyBorder="1" applyAlignment="1" applyProtection="1">
      <alignment horizontal="center"/>
      <protection locked="0"/>
    </xf>
    <xf numFmtId="167" fontId="15" fillId="3" borderId="21" xfId="1" applyNumberFormat="1" applyFont="1" applyFill="1" applyBorder="1" applyAlignment="1" applyProtection="1">
      <alignment horizontal="center"/>
      <protection locked="0"/>
    </xf>
    <xf numFmtId="167" fontId="15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164" fontId="15" fillId="4" borderId="10" xfId="0" applyNumberFormat="1" applyFont="1" applyFill="1" applyBorder="1" applyProtection="1">
      <protection locked="0"/>
    </xf>
    <xf numFmtId="165" fontId="15" fillId="4" borderId="10" xfId="0" applyNumberFormat="1" applyFont="1" applyFill="1" applyBorder="1" applyProtection="1">
      <protection locked="0"/>
    </xf>
    <xf numFmtId="0" fontId="10" fillId="0" borderId="1" xfId="0" applyFont="1" applyBorder="1"/>
    <xf numFmtId="0" fontId="11" fillId="0" borderId="10" xfId="0" applyFont="1" applyBorder="1" applyAlignment="1">
      <alignment horizontal="center"/>
    </xf>
    <xf numFmtId="44" fontId="12" fillId="2" borderId="10" xfId="1" applyFont="1" applyFill="1" applyBorder="1" applyAlignment="1"/>
    <xf numFmtId="0" fontId="3" fillId="0" borderId="6" xfId="0" applyFont="1" applyBorder="1"/>
    <xf numFmtId="0" fontId="3" fillId="0" borderId="23" xfId="0" applyFont="1" applyBorder="1"/>
    <xf numFmtId="44" fontId="3" fillId="2" borderId="10" xfId="0" applyNumberFormat="1" applyFont="1" applyFill="1" applyBorder="1"/>
    <xf numFmtId="1" fontId="3" fillId="0" borderId="28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14" fontId="16" fillId="3" borderId="18" xfId="0" applyNumberFormat="1" applyFont="1" applyFill="1" applyBorder="1" applyAlignment="1" applyProtection="1">
      <alignment wrapText="1"/>
      <protection locked="0"/>
    </xf>
    <xf numFmtId="14" fontId="16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/>
    <xf numFmtId="44" fontId="12" fillId="0" borderId="5" xfId="1" applyFont="1" applyFill="1" applyBorder="1" applyAlignment="1"/>
    <xf numFmtId="44" fontId="3" fillId="0" borderId="10" xfId="0" applyNumberFormat="1" applyFont="1" applyBorder="1"/>
    <xf numFmtId="44" fontId="12" fillId="0" borderId="10" xfId="1" applyFont="1" applyFill="1" applyBorder="1" applyAlignment="1"/>
    <xf numFmtId="44" fontId="12" fillId="0" borderId="9" xfId="1" applyFont="1" applyFill="1" applyBorder="1" applyAlignment="1"/>
    <xf numFmtId="44" fontId="12" fillId="0" borderId="3" xfId="1" applyFont="1" applyFill="1" applyBorder="1" applyAlignment="1"/>
    <xf numFmtId="0" fontId="0" fillId="0" borderId="1" xfId="0" applyBorder="1" applyAlignment="1">
      <alignment horizontal="right" wrapText="1"/>
    </xf>
    <xf numFmtId="44" fontId="15" fillId="0" borderId="21" xfId="0" applyNumberFormat="1" applyFont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5" fillId="4" borderId="20" xfId="0" applyNumberFormat="1" applyFont="1" applyFill="1" applyBorder="1" applyProtection="1">
      <protection locked="0"/>
    </xf>
    <xf numFmtId="0" fontId="0" fillId="0" borderId="20" xfId="0" applyBorder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5" fillId="0" borderId="10" xfId="0" applyNumberFormat="1" applyFont="1" applyBorder="1" applyProtection="1">
      <protection locked="0"/>
    </xf>
    <xf numFmtId="0" fontId="15" fillId="3" borderId="10" xfId="0" applyFont="1" applyFill="1" applyBorder="1" applyAlignment="1" applyProtection="1">
      <alignment horizontal="right" wrapText="1"/>
      <protection locked="0"/>
    </xf>
    <xf numFmtId="14" fontId="1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166" fontId="1" fillId="0" borderId="17" xfId="1" applyNumberFormat="1" applyFont="1" applyFill="1" applyBorder="1" applyAlignment="1">
      <alignment horizontal="center"/>
    </xf>
    <xf numFmtId="166" fontId="1" fillId="0" borderId="12" xfId="1" applyNumberFormat="1" applyFont="1" applyFill="1" applyBorder="1" applyAlignment="1">
      <alignment horizontal="center"/>
    </xf>
    <xf numFmtId="44" fontId="1" fillId="0" borderId="10" xfId="0" applyNumberFormat="1" applyFont="1" applyBorder="1"/>
    <xf numFmtId="44" fontId="1" fillId="0" borderId="20" xfId="0" applyNumberFormat="1" applyFont="1" applyBorder="1"/>
    <xf numFmtId="14" fontId="1" fillId="0" borderId="16" xfId="0" applyNumberFormat="1" applyFont="1" applyBorder="1" applyAlignment="1">
      <alignment horizontal="center"/>
    </xf>
    <xf numFmtId="0" fontId="15" fillId="3" borderId="29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2" xfId="0" applyBorder="1"/>
    <xf numFmtId="0" fontId="0" fillId="0" borderId="31" xfId="0" applyBorder="1"/>
    <xf numFmtId="44" fontId="3" fillId="0" borderId="23" xfId="0" applyNumberFormat="1" applyFont="1" applyBorder="1"/>
    <xf numFmtId="0" fontId="1" fillId="0" borderId="3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168" fontId="18" fillId="3" borderId="16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4" fontId="18" fillId="3" borderId="25" xfId="0" applyNumberFormat="1" applyFont="1" applyFill="1" applyBorder="1" applyAlignment="1" applyProtection="1">
      <alignment horizontal="left"/>
      <protection locked="0"/>
    </xf>
    <xf numFmtId="44" fontId="23" fillId="3" borderId="32" xfId="1" applyFont="1" applyFill="1" applyBorder="1" applyAlignment="1" applyProtection="1">
      <alignment horizontal="left" wrapText="1"/>
      <protection locked="0"/>
    </xf>
    <xf numFmtId="44" fontId="23" fillId="3" borderId="23" xfId="1" applyFont="1" applyFill="1" applyBorder="1" applyAlignment="1" applyProtection="1">
      <alignment horizontal="left" wrapText="1"/>
      <protection locked="0"/>
    </xf>
    <xf numFmtId="44" fontId="23" fillId="3" borderId="26" xfId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14" fontId="18" fillId="3" borderId="1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23" xfId="0" applyFont="1" applyFill="1" applyBorder="1" applyAlignment="1" applyProtection="1">
      <alignment horizontal="left"/>
      <protection locked="0"/>
    </xf>
    <xf numFmtId="0" fontId="18" fillId="3" borderId="53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4" fontId="15" fillId="3" borderId="32" xfId="1" applyFont="1" applyFill="1" applyBorder="1" applyAlignment="1" applyProtection="1">
      <alignment horizontal="center"/>
      <protection locked="0"/>
    </xf>
    <xf numFmtId="44" fontId="15" fillId="3" borderId="26" xfId="1" applyFont="1" applyFill="1" applyBorder="1" applyAlignment="1" applyProtection="1">
      <alignment horizontal="center"/>
      <protection locked="0"/>
    </xf>
    <xf numFmtId="0" fontId="24" fillId="3" borderId="44" xfId="0" applyFont="1" applyFill="1" applyBorder="1" applyAlignment="1" applyProtection="1">
      <alignment horizontal="left" wrapText="1"/>
      <protection locked="0"/>
    </xf>
    <xf numFmtId="0" fontId="24" fillId="3" borderId="8" xfId="0" applyFont="1" applyFill="1" applyBorder="1" applyAlignment="1" applyProtection="1">
      <alignment horizontal="left" wrapText="1"/>
      <protection locked="0"/>
    </xf>
    <xf numFmtId="0" fontId="24" fillId="3" borderId="45" xfId="0" applyFont="1" applyFill="1" applyBorder="1" applyAlignment="1" applyProtection="1">
      <alignment horizontal="left" wrapText="1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44" fontId="3" fillId="0" borderId="26" xfId="0" applyNumberFormat="1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3" borderId="44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45" xfId="0" applyFont="1" applyFill="1" applyBorder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2" fillId="0" borderId="4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44" fontId="12" fillId="2" borderId="48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  <xf numFmtId="0" fontId="18" fillId="3" borderId="32" xfId="0" applyFont="1" applyFill="1" applyBorder="1" applyAlignment="1" applyProtection="1">
      <alignment horizontal="left"/>
      <protection locked="0"/>
    </xf>
    <xf numFmtId="0" fontId="18" fillId="3" borderId="26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($0.56 Before January 1, 2022)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view="pageBreakPreview" zoomScale="130" zoomScaleNormal="100" zoomScaleSheetLayoutView="130" workbookViewId="0">
      <selection activeCell="L55" sqref="L55"/>
    </sheetView>
  </sheetViews>
  <sheetFormatPr defaultRowHeight="12.75" x14ac:dyDescent="0.2"/>
  <cols>
    <col min="1" max="1" width="22.7109375" style="6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1.5703125" customWidth="1"/>
    <col min="7" max="7" width="7.42578125" customWidth="1"/>
    <col min="8" max="8" width="7" customWidth="1"/>
    <col min="9" max="9" width="5.42578125" customWidth="1"/>
    <col min="10" max="10" width="27.42578125" customWidth="1"/>
    <col min="12" max="12" width="15" customWidth="1"/>
  </cols>
  <sheetData>
    <row r="1" spans="1:12" ht="13.5" thickBot="1" x14ac:dyDescent="0.25">
      <c r="A1" s="156"/>
      <c r="B1" s="156"/>
      <c r="C1" s="156"/>
      <c r="D1" s="156"/>
      <c r="E1" s="156"/>
      <c r="F1" s="156"/>
      <c r="G1" s="156"/>
      <c r="H1" s="156"/>
      <c r="I1" s="156"/>
      <c r="J1" s="87"/>
    </row>
    <row r="2" spans="1:12" ht="13.5" thickBot="1" x14ac:dyDescent="0.25">
      <c r="A2" s="171" t="s">
        <v>0</v>
      </c>
      <c r="B2" s="172"/>
      <c r="C2" s="172"/>
      <c r="D2" s="172"/>
      <c r="E2" s="173"/>
      <c r="F2" s="167"/>
      <c r="G2" s="146"/>
      <c r="H2" s="146"/>
      <c r="I2" s="146"/>
      <c r="J2" s="28" t="s">
        <v>1</v>
      </c>
    </row>
    <row r="3" spans="1:12" ht="15.75" x14ac:dyDescent="0.25">
      <c r="A3" s="174"/>
      <c r="B3" s="175"/>
      <c r="C3" s="175"/>
      <c r="D3" s="175"/>
      <c r="E3" s="176"/>
      <c r="F3" s="161" t="s">
        <v>2</v>
      </c>
      <c r="G3" s="162"/>
      <c r="H3" s="162"/>
      <c r="I3" s="162"/>
      <c r="J3" s="163"/>
      <c r="L3" s="88"/>
    </row>
    <row r="4" spans="1:12" ht="19.899999999999999" customHeight="1" x14ac:dyDescent="0.2">
      <c r="A4" s="177"/>
      <c r="B4" s="178"/>
      <c r="C4" s="178"/>
      <c r="D4" s="178"/>
      <c r="E4" s="179"/>
      <c r="F4" s="164"/>
      <c r="G4" s="165"/>
      <c r="H4" s="165"/>
      <c r="I4" s="165"/>
      <c r="J4" s="166"/>
    </row>
    <row r="5" spans="1:12" ht="18" x14ac:dyDescent="0.25">
      <c r="A5" s="60"/>
      <c r="B5" s="5" t="s">
        <v>3</v>
      </c>
      <c r="C5" s="5"/>
      <c r="D5" s="5" t="s">
        <v>4</v>
      </c>
      <c r="E5" s="3"/>
      <c r="F5" s="164"/>
      <c r="G5" s="165"/>
      <c r="H5" s="165"/>
      <c r="I5" s="165"/>
      <c r="J5" s="166"/>
    </row>
    <row r="6" spans="1:12" x14ac:dyDescent="0.2">
      <c r="A6" s="61"/>
      <c r="B6" s="40"/>
      <c r="C6" s="4"/>
      <c r="D6" s="40"/>
      <c r="E6" s="102"/>
      <c r="F6" s="164"/>
      <c r="G6" s="165"/>
      <c r="H6" s="165"/>
      <c r="I6" s="165"/>
      <c r="J6" s="166"/>
    </row>
    <row r="7" spans="1:12" x14ac:dyDescent="0.2">
      <c r="A7" s="61" t="s">
        <v>5</v>
      </c>
      <c r="B7" s="40"/>
      <c r="C7" s="4"/>
      <c r="D7" s="40"/>
      <c r="E7" s="102"/>
      <c r="F7" s="164"/>
      <c r="G7" s="165"/>
      <c r="H7" s="165"/>
      <c r="I7" s="165"/>
      <c r="J7" s="166"/>
    </row>
    <row r="8" spans="1:12" x14ac:dyDescent="0.2">
      <c r="A8" s="61" t="s">
        <v>6</v>
      </c>
      <c r="B8" s="157"/>
      <c r="C8" s="157"/>
      <c r="D8" s="157"/>
      <c r="E8" s="102"/>
      <c r="F8" s="164"/>
      <c r="G8" s="165"/>
      <c r="H8" s="165"/>
      <c r="I8" s="165"/>
      <c r="J8" s="166"/>
    </row>
    <row r="9" spans="1:12" ht="13.5" thickBot="1" x14ac:dyDescent="0.25">
      <c r="A9" s="158"/>
      <c r="B9" s="159"/>
      <c r="C9" s="159"/>
      <c r="D9" s="159"/>
      <c r="E9" s="160"/>
      <c r="F9" s="164"/>
      <c r="G9" s="165"/>
      <c r="H9" s="165"/>
      <c r="I9" s="165"/>
      <c r="J9" s="166"/>
    </row>
    <row r="10" spans="1:12" x14ac:dyDescent="0.2">
      <c r="A10" s="183"/>
      <c r="B10" s="184"/>
      <c r="C10" s="184"/>
      <c r="D10" s="184"/>
      <c r="E10" s="185"/>
      <c r="F10" s="135" t="s">
        <v>7</v>
      </c>
      <c r="G10" s="136"/>
      <c r="H10" s="136"/>
      <c r="I10" s="136"/>
      <c r="J10" s="137"/>
    </row>
    <row r="11" spans="1:12" ht="15.75" x14ac:dyDescent="0.25">
      <c r="A11" s="168" t="s">
        <v>8</v>
      </c>
      <c r="B11" s="169"/>
      <c r="C11" s="169"/>
      <c r="D11" s="169"/>
      <c r="E11" s="170"/>
      <c r="F11" s="138"/>
      <c r="G11" s="139"/>
      <c r="H11" s="139"/>
      <c r="I11" s="139"/>
      <c r="J11" s="140"/>
    </row>
    <row r="12" spans="1:12" ht="12" customHeight="1" x14ac:dyDescent="0.2">
      <c r="A12" s="180" t="s">
        <v>9</v>
      </c>
      <c r="B12" s="181"/>
      <c r="C12" s="181"/>
      <c r="D12" s="181"/>
      <c r="E12" s="182"/>
      <c r="F12" s="138"/>
      <c r="G12" s="139"/>
      <c r="H12" s="139"/>
      <c r="I12" s="139"/>
      <c r="J12" s="140"/>
    </row>
    <row r="13" spans="1:12" x14ac:dyDescent="0.2">
      <c r="A13" s="62" t="s">
        <v>10</v>
      </c>
      <c r="B13" s="144"/>
      <c r="C13" s="144"/>
      <c r="D13" s="144"/>
      <c r="E13" s="102"/>
      <c r="F13" s="138"/>
      <c r="G13" s="139"/>
      <c r="H13" s="139"/>
      <c r="I13" s="139"/>
      <c r="J13" s="140"/>
    </row>
    <row r="14" spans="1:12" x14ac:dyDescent="0.2">
      <c r="A14" s="61" t="s">
        <v>11</v>
      </c>
      <c r="B14" s="157"/>
      <c r="C14" s="157"/>
      <c r="D14" s="157"/>
      <c r="E14" s="102"/>
      <c r="F14" s="138"/>
      <c r="G14" s="139"/>
      <c r="H14" s="139"/>
      <c r="I14" s="139"/>
      <c r="J14" s="140"/>
    </row>
    <row r="15" spans="1:12" x14ac:dyDescent="0.2">
      <c r="A15" s="61" t="s">
        <v>12</v>
      </c>
      <c r="B15" s="157"/>
      <c r="C15" s="157"/>
      <c r="D15" s="157"/>
      <c r="E15" s="102"/>
      <c r="F15" s="138"/>
      <c r="G15" s="139"/>
      <c r="H15" s="139"/>
      <c r="I15" s="139"/>
      <c r="J15" s="140"/>
    </row>
    <row r="16" spans="1:12" x14ac:dyDescent="0.2">
      <c r="A16" s="61"/>
      <c r="B16" s="157"/>
      <c r="C16" s="157"/>
      <c r="D16" s="157"/>
      <c r="E16" s="102"/>
      <c r="F16" s="138"/>
      <c r="G16" s="139"/>
      <c r="H16" s="139"/>
      <c r="I16" s="139"/>
      <c r="J16" s="140"/>
    </row>
    <row r="17" spans="1:10" x14ac:dyDescent="0.2">
      <c r="A17" s="61" t="s">
        <v>13</v>
      </c>
      <c r="B17" s="157"/>
      <c r="C17" s="157"/>
      <c r="D17" s="157"/>
      <c r="E17" s="102"/>
      <c r="F17" s="138"/>
      <c r="G17" s="139"/>
      <c r="H17" s="139"/>
      <c r="I17" s="139"/>
      <c r="J17" s="140"/>
    </row>
    <row r="18" spans="1:10" ht="13.5" thickBot="1" x14ac:dyDescent="0.25">
      <c r="A18" s="70" t="s">
        <v>14</v>
      </c>
      <c r="B18" s="148"/>
      <c r="C18" s="148"/>
      <c r="D18" s="148"/>
      <c r="E18" s="103"/>
      <c r="F18" s="138"/>
      <c r="G18" s="139"/>
      <c r="H18" s="139"/>
      <c r="I18" s="139"/>
      <c r="J18" s="140"/>
    </row>
    <row r="19" spans="1:10" ht="13.5" thickBot="1" x14ac:dyDescent="0.25">
      <c r="A19" s="123"/>
      <c r="B19" s="124"/>
      <c r="C19" s="124"/>
      <c r="D19" s="124"/>
      <c r="E19" s="125"/>
      <c r="F19" s="141"/>
      <c r="G19" s="142"/>
      <c r="H19" s="142"/>
      <c r="I19" s="142"/>
      <c r="J19" s="143"/>
    </row>
    <row r="20" spans="1:10" ht="6.6" customHeight="1" thickBot="1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5.75" x14ac:dyDescent="0.25">
      <c r="A21" s="117" t="s">
        <v>15</v>
      </c>
      <c r="B21" s="118"/>
      <c r="C21" s="118"/>
      <c r="D21" s="118"/>
      <c r="E21" s="118"/>
      <c r="F21" s="118"/>
      <c r="G21" s="118"/>
      <c r="H21" s="118"/>
      <c r="I21" s="118"/>
      <c r="J21" s="119"/>
    </row>
    <row r="22" spans="1:10" x14ac:dyDescent="0.2">
      <c r="A22" s="132" t="s">
        <v>16</v>
      </c>
      <c r="B22" s="133"/>
      <c r="C22" s="133"/>
      <c r="D22" s="133"/>
      <c r="E22" s="133"/>
      <c r="F22" s="133"/>
      <c r="G22" s="133"/>
      <c r="H22" s="133"/>
      <c r="I22" s="134"/>
      <c r="J22" s="8" t="s">
        <v>17</v>
      </c>
    </row>
    <row r="23" spans="1:10" x14ac:dyDescent="0.2">
      <c r="A23" s="126" t="s">
        <v>18</v>
      </c>
      <c r="B23" s="127"/>
      <c r="C23" s="128"/>
      <c r="D23" s="29">
        <v>0</v>
      </c>
      <c r="E23" s="152"/>
      <c r="F23" s="145"/>
      <c r="G23" s="145"/>
      <c r="H23" s="145"/>
      <c r="I23" s="153"/>
      <c r="J23" s="21">
        <f t="shared" ref="J23:J28" si="0">D23</f>
        <v>0</v>
      </c>
    </row>
    <row r="24" spans="1:10" x14ac:dyDescent="0.2">
      <c r="A24" s="126" t="s">
        <v>19</v>
      </c>
      <c r="B24" s="127"/>
      <c r="C24" s="128"/>
      <c r="D24" s="29">
        <v>0</v>
      </c>
      <c r="E24" s="154"/>
      <c r="F24" s="146"/>
      <c r="G24" s="146"/>
      <c r="H24" s="146"/>
      <c r="I24" s="155"/>
      <c r="J24" s="21">
        <f t="shared" si="0"/>
        <v>0</v>
      </c>
    </row>
    <row r="25" spans="1:10" x14ac:dyDescent="0.2">
      <c r="A25" s="126" t="s">
        <v>20</v>
      </c>
      <c r="B25" s="127"/>
      <c r="C25" s="128"/>
      <c r="D25" s="29">
        <v>0</v>
      </c>
      <c r="E25" s="154"/>
      <c r="F25" s="146"/>
      <c r="G25" s="146"/>
      <c r="H25" s="146"/>
      <c r="I25" s="155"/>
      <c r="J25" s="21">
        <f t="shared" si="0"/>
        <v>0</v>
      </c>
    </row>
    <row r="26" spans="1:10" x14ac:dyDescent="0.2">
      <c r="A26" s="99" t="s">
        <v>21</v>
      </c>
      <c r="B26" s="100"/>
      <c r="C26" s="101"/>
      <c r="D26" s="29">
        <v>0</v>
      </c>
      <c r="E26" s="154"/>
      <c r="F26" s="146"/>
      <c r="G26" s="146"/>
      <c r="H26" s="146"/>
      <c r="I26" s="155"/>
      <c r="J26" s="21">
        <f t="shared" si="0"/>
        <v>0</v>
      </c>
    </row>
    <row r="27" spans="1:10" x14ac:dyDescent="0.2">
      <c r="A27" s="126" t="s">
        <v>22</v>
      </c>
      <c r="B27" s="127"/>
      <c r="C27" s="128"/>
      <c r="D27" s="29">
        <v>0</v>
      </c>
      <c r="E27" s="154"/>
      <c r="F27" s="146"/>
      <c r="G27" s="146"/>
      <c r="H27" s="146"/>
      <c r="I27" s="155"/>
      <c r="J27" s="21">
        <f t="shared" si="0"/>
        <v>0</v>
      </c>
    </row>
    <row r="28" spans="1:10" x14ac:dyDescent="0.2">
      <c r="A28" s="126" t="s">
        <v>23</v>
      </c>
      <c r="B28" s="127"/>
      <c r="C28" s="128"/>
      <c r="D28" s="29">
        <v>0</v>
      </c>
      <c r="E28" s="154"/>
      <c r="F28" s="146"/>
      <c r="G28" s="146"/>
      <c r="H28" s="146"/>
      <c r="I28" s="155"/>
      <c r="J28" s="21">
        <f t="shared" si="0"/>
        <v>0</v>
      </c>
    </row>
    <row r="29" spans="1:10" x14ac:dyDescent="0.2">
      <c r="A29" s="126" t="s">
        <v>24</v>
      </c>
      <c r="B29" s="127"/>
      <c r="C29" s="128"/>
      <c r="D29" s="30"/>
      <c r="E29" s="95" t="s">
        <v>25</v>
      </c>
      <c r="F29" s="89">
        <v>0.58499999999999996</v>
      </c>
      <c r="G29" s="27" t="s">
        <v>26</v>
      </c>
      <c r="H29" s="6"/>
      <c r="J29" s="21">
        <f>D29*F29</f>
        <v>0</v>
      </c>
    </row>
    <row r="30" spans="1:10" x14ac:dyDescent="0.2">
      <c r="A30" s="99" t="s">
        <v>27</v>
      </c>
      <c r="B30" s="100"/>
      <c r="C30" s="101"/>
      <c r="D30" s="29">
        <v>0</v>
      </c>
      <c r="E30" s="95"/>
      <c r="F30" s="90"/>
      <c r="G30" s="27"/>
      <c r="H30" s="6"/>
      <c r="J30" s="21">
        <f>D30</f>
        <v>0</v>
      </c>
    </row>
    <row r="31" spans="1:10" ht="12" customHeight="1" x14ac:dyDescent="0.2">
      <c r="A31" s="126" t="s">
        <v>28</v>
      </c>
      <c r="B31" s="127"/>
      <c r="C31" s="128"/>
      <c r="E31" s="149">
        <v>0</v>
      </c>
      <c r="F31" s="150"/>
      <c r="G31" s="150"/>
      <c r="H31" s="150"/>
      <c r="I31" s="151"/>
      <c r="J31" s="21">
        <f>E31</f>
        <v>0</v>
      </c>
    </row>
    <row r="32" spans="1:10" ht="19.899999999999999" customHeight="1" x14ac:dyDescent="0.25">
      <c r="A32" s="120" t="s">
        <v>29</v>
      </c>
      <c r="B32" s="121"/>
      <c r="C32" s="121"/>
      <c r="D32" s="121"/>
      <c r="E32" s="121"/>
      <c r="F32" s="121"/>
      <c r="G32" s="121"/>
      <c r="H32" s="121"/>
      <c r="I32" s="122"/>
      <c r="J32" s="72">
        <f>SUM(J23:J31)</f>
        <v>0</v>
      </c>
    </row>
    <row r="33" spans="1:10" x14ac:dyDescent="0.2">
      <c r="A33" s="132" t="s">
        <v>30</v>
      </c>
      <c r="B33" s="133"/>
      <c r="C33" s="133"/>
      <c r="D33" s="133"/>
      <c r="E33" s="133"/>
      <c r="F33" s="133"/>
      <c r="G33" s="133"/>
      <c r="H33" s="133"/>
      <c r="I33" s="133"/>
      <c r="J33" s="54"/>
    </row>
    <row r="34" spans="1:10" x14ac:dyDescent="0.2">
      <c r="A34" s="63" t="s">
        <v>31</v>
      </c>
      <c r="B34" s="145"/>
      <c r="C34" s="145"/>
      <c r="D34" s="98" t="s">
        <v>32</v>
      </c>
      <c r="E34" s="145"/>
      <c r="F34" s="196"/>
      <c r="G34" s="216" t="s">
        <v>33</v>
      </c>
      <c r="H34" s="216"/>
      <c r="I34" s="213"/>
    </row>
    <row r="35" spans="1:10" x14ac:dyDescent="0.2">
      <c r="A35" s="64"/>
      <c r="B35" s="146"/>
      <c r="C35" s="146"/>
      <c r="D35" s="29">
        <v>0</v>
      </c>
      <c r="E35" s="146"/>
      <c r="F35" s="146"/>
      <c r="G35" s="186">
        <v>0</v>
      </c>
      <c r="H35" s="187"/>
      <c r="I35" s="214"/>
      <c r="J35" s="129"/>
    </row>
    <row r="36" spans="1:10" x14ac:dyDescent="0.2">
      <c r="A36" s="64"/>
      <c r="B36" s="146"/>
      <c r="C36" s="146"/>
      <c r="D36" s="29">
        <v>0</v>
      </c>
      <c r="E36" s="146"/>
      <c r="F36" s="146"/>
      <c r="G36" s="186">
        <v>0</v>
      </c>
      <c r="H36" s="187"/>
      <c r="I36" s="214"/>
      <c r="J36" s="130"/>
    </row>
    <row r="37" spans="1:10" x14ac:dyDescent="0.2">
      <c r="A37" s="64"/>
      <c r="B37" s="146"/>
      <c r="C37" s="146"/>
      <c r="D37" s="29">
        <v>0</v>
      </c>
      <c r="E37" s="146"/>
      <c r="F37" s="146"/>
      <c r="G37" s="186">
        <v>0</v>
      </c>
      <c r="H37" s="187"/>
      <c r="I37" s="214"/>
      <c r="J37" s="130"/>
    </row>
    <row r="38" spans="1:10" x14ac:dyDescent="0.2">
      <c r="A38" s="64"/>
      <c r="B38" s="146"/>
      <c r="C38" s="146"/>
      <c r="D38" s="29">
        <v>0</v>
      </c>
      <c r="E38" s="146"/>
      <c r="F38" s="146"/>
      <c r="G38" s="186">
        <v>0</v>
      </c>
      <c r="H38" s="187"/>
      <c r="I38" s="214"/>
      <c r="J38" s="130"/>
    </row>
    <row r="39" spans="1:10" x14ac:dyDescent="0.2">
      <c r="A39" s="64"/>
      <c r="B39" s="146"/>
      <c r="C39" s="146"/>
      <c r="D39" s="29">
        <v>0</v>
      </c>
      <c r="E39" s="146"/>
      <c r="F39" s="146"/>
      <c r="G39" s="186">
        <v>0</v>
      </c>
      <c r="H39" s="187"/>
      <c r="I39" s="214"/>
      <c r="J39" s="130"/>
    </row>
    <row r="40" spans="1:10" x14ac:dyDescent="0.2">
      <c r="A40" s="65"/>
      <c r="B40" s="147"/>
      <c r="C40" s="147"/>
      <c r="D40" s="31">
        <v>0</v>
      </c>
      <c r="E40" s="147"/>
      <c r="F40" s="147"/>
      <c r="G40" s="186">
        <v>0</v>
      </c>
      <c r="H40" s="187"/>
      <c r="I40" s="215"/>
      <c r="J40" s="131"/>
    </row>
    <row r="41" spans="1:10" ht="13.5" customHeight="1" x14ac:dyDescent="0.25">
      <c r="A41" s="66" t="s">
        <v>34</v>
      </c>
      <c r="B41" s="57"/>
      <c r="C41" s="57"/>
      <c r="D41" s="73">
        <f>SUM(D35:D40)</f>
        <v>0</v>
      </c>
      <c r="E41" s="57"/>
      <c r="F41" s="104"/>
      <c r="G41" s="194">
        <f t="shared" ref="G41" si="1">SUM(G35:G40)</f>
        <v>0</v>
      </c>
      <c r="H41" s="195"/>
      <c r="I41" s="57"/>
      <c r="J41" s="74">
        <f>SUM(D41,G41)</f>
        <v>0</v>
      </c>
    </row>
    <row r="42" spans="1:10" ht="18" x14ac:dyDescent="0.25">
      <c r="A42" s="132" t="s">
        <v>28</v>
      </c>
      <c r="B42" s="133"/>
      <c r="C42" s="133"/>
      <c r="D42" s="133"/>
      <c r="E42" s="133"/>
      <c r="F42" s="133"/>
      <c r="G42" s="133"/>
      <c r="H42" s="133"/>
      <c r="I42" s="134"/>
      <c r="J42" s="22"/>
    </row>
    <row r="43" spans="1:10" ht="18" customHeight="1" thickBot="1" x14ac:dyDescent="0.3">
      <c r="A43" s="67" t="s">
        <v>35</v>
      </c>
      <c r="B43" s="188"/>
      <c r="C43" s="189"/>
      <c r="D43" s="190"/>
      <c r="E43" s="12"/>
      <c r="F43" s="31">
        <v>0</v>
      </c>
      <c r="G43" s="191"/>
      <c r="H43" s="192"/>
      <c r="I43" s="193"/>
      <c r="J43" s="22">
        <f>SUM(F43+F44)</f>
        <v>0</v>
      </c>
    </row>
    <row r="44" spans="1:10" ht="18.75" thickBot="1" x14ac:dyDescent="0.3">
      <c r="A44" s="67" t="s">
        <v>35</v>
      </c>
      <c r="B44" s="199"/>
      <c r="C44" s="200"/>
      <c r="D44" s="201"/>
      <c r="E44" s="12"/>
      <c r="F44" s="34">
        <v>0</v>
      </c>
      <c r="G44" s="191"/>
      <c r="H44" s="192"/>
      <c r="I44" s="193"/>
      <c r="J44" s="75"/>
    </row>
    <row r="45" spans="1:10" ht="8.25" customHeight="1" thickBot="1" x14ac:dyDescent="0.3">
      <c r="A45" s="202"/>
      <c r="B45" s="203"/>
      <c r="C45" s="203"/>
      <c r="D45" s="203"/>
      <c r="E45" s="203"/>
      <c r="F45" s="203"/>
      <c r="G45" s="203"/>
      <c r="H45" s="203"/>
      <c r="I45" s="203"/>
      <c r="J45" s="204"/>
    </row>
    <row r="46" spans="1:10" ht="18.75" thickBot="1" x14ac:dyDescent="0.3">
      <c r="A46" s="207" t="s">
        <v>36</v>
      </c>
      <c r="B46" s="208"/>
      <c r="C46" s="208"/>
      <c r="D46" s="208"/>
      <c r="E46" s="18"/>
      <c r="F46" s="205">
        <f>SUM(F48:F61)</f>
        <v>0</v>
      </c>
      <c r="G46" s="206"/>
      <c r="H46" s="16" t="s">
        <v>37</v>
      </c>
      <c r="I46" s="15"/>
      <c r="J46" s="76">
        <f>SUM(J32:J44)</f>
        <v>0</v>
      </c>
    </row>
    <row r="47" spans="1:10" ht="19.899999999999999" customHeight="1" x14ac:dyDescent="0.2">
      <c r="A47" s="68" t="s">
        <v>38</v>
      </c>
      <c r="B47" s="97" t="s">
        <v>39</v>
      </c>
      <c r="C47" s="97"/>
      <c r="D47" s="97" t="s">
        <v>40</v>
      </c>
      <c r="E47" s="212"/>
      <c r="F47" s="84" t="s">
        <v>41</v>
      </c>
      <c r="G47" s="210"/>
      <c r="I47" s="209" t="s">
        <v>42</v>
      </c>
      <c r="J47" s="209"/>
    </row>
    <row r="48" spans="1:10" ht="17.25" customHeight="1" x14ac:dyDescent="0.2">
      <c r="A48" s="77" t="str">
        <f>CONCATENATE($B$63,"-",$B$64,"-50200-")</f>
        <v>--50200-</v>
      </c>
      <c r="B48" s="46">
        <f t="shared" ref="B48:B58" si="2">$F$63</f>
        <v>0</v>
      </c>
      <c r="C48" s="20" t="s">
        <v>43</v>
      </c>
      <c r="D48" s="46">
        <f t="shared" ref="D48:D58" si="3">$F$64</f>
        <v>0</v>
      </c>
      <c r="E48" s="212"/>
      <c r="F48" s="91">
        <f>SUM(J23)</f>
        <v>0</v>
      </c>
      <c r="G48" s="210"/>
      <c r="H48" s="198" t="s">
        <v>83</v>
      </c>
      <c r="I48" s="165"/>
      <c r="J48" s="165"/>
    </row>
    <row r="49" spans="1:10" ht="17.25" customHeight="1" x14ac:dyDescent="0.2">
      <c r="A49" s="77" t="str">
        <f>CONCATENATE($B$63,"-",$B$64,"-50205-")</f>
        <v>--50205-</v>
      </c>
      <c r="B49" s="46">
        <f t="shared" si="2"/>
        <v>0</v>
      </c>
      <c r="C49" s="20" t="s">
        <v>43</v>
      </c>
      <c r="D49" s="46">
        <f t="shared" si="3"/>
        <v>0</v>
      </c>
      <c r="E49" s="212"/>
      <c r="F49" s="91">
        <f>SUM(D35:D40)</f>
        <v>0</v>
      </c>
      <c r="G49" s="210"/>
      <c r="H49" s="165"/>
      <c r="I49" s="165"/>
      <c r="J49" s="165"/>
    </row>
    <row r="50" spans="1:10" ht="17.25" customHeight="1" x14ac:dyDescent="0.2">
      <c r="A50" s="77" t="str">
        <f>CONCATENATE($B$63,"-",$B$64,"-50210-")</f>
        <v>--50210-</v>
      </c>
      <c r="B50" s="46">
        <f t="shared" si="2"/>
        <v>0</v>
      </c>
      <c r="C50" s="20" t="s">
        <v>43</v>
      </c>
      <c r="D50" s="46">
        <f t="shared" si="3"/>
        <v>0</v>
      </c>
      <c r="E50" s="212"/>
      <c r="F50" s="91">
        <f>SUM(G35:G40)</f>
        <v>0</v>
      </c>
      <c r="G50" s="210"/>
      <c r="H50" s="165"/>
      <c r="I50" s="165"/>
      <c r="J50" s="165"/>
    </row>
    <row r="51" spans="1:10" ht="17.25" customHeight="1" x14ac:dyDescent="0.2">
      <c r="A51" s="77" t="str">
        <f>CONCATENATE($B$63,"-",$B$64,"-50220-")</f>
        <v>--50220-</v>
      </c>
      <c r="B51" s="46">
        <f t="shared" si="2"/>
        <v>0</v>
      </c>
      <c r="C51" s="20" t="s">
        <v>43</v>
      </c>
      <c r="D51" s="46">
        <f t="shared" si="3"/>
        <v>0</v>
      </c>
      <c r="E51" s="212"/>
      <c r="F51" s="91">
        <f>SUM(J25)</f>
        <v>0</v>
      </c>
      <c r="G51" s="210"/>
      <c r="H51" s="165"/>
      <c r="I51" s="165"/>
      <c r="J51" s="165"/>
    </row>
    <row r="52" spans="1:10" ht="17.25" customHeight="1" x14ac:dyDescent="0.2">
      <c r="A52" s="77" t="str">
        <f>CONCATENATE($B$63,"-",$B$64,"-50236-")</f>
        <v>--50236-</v>
      </c>
      <c r="B52" s="46">
        <f t="shared" si="2"/>
        <v>0</v>
      </c>
      <c r="C52" s="20" t="s">
        <v>43</v>
      </c>
      <c r="D52" s="46">
        <f t="shared" si="3"/>
        <v>0</v>
      </c>
      <c r="E52" s="212"/>
      <c r="F52" s="91">
        <f>SUM(J26)</f>
        <v>0</v>
      </c>
      <c r="G52" s="210"/>
      <c r="H52" s="165"/>
      <c r="I52" s="165"/>
      <c r="J52" s="165"/>
    </row>
    <row r="53" spans="1:10" ht="17.25" customHeight="1" x14ac:dyDescent="0.2">
      <c r="A53" s="77" t="str">
        <f>CONCATENATE($B$63,"-",$B$64,"-50215-")</f>
        <v>--50215-</v>
      </c>
      <c r="B53" s="46">
        <f t="shared" si="2"/>
        <v>0</v>
      </c>
      <c r="C53" s="20" t="s">
        <v>43</v>
      </c>
      <c r="D53" s="46">
        <f t="shared" si="3"/>
        <v>0</v>
      </c>
      <c r="E53" s="212"/>
      <c r="F53" s="91">
        <f>SUM(J27)</f>
        <v>0</v>
      </c>
      <c r="G53" s="210"/>
      <c r="H53" s="165"/>
      <c r="I53" s="165"/>
      <c r="J53" s="165"/>
    </row>
    <row r="54" spans="1:10" ht="17.25" customHeight="1" x14ac:dyDescent="0.2">
      <c r="A54" s="77" t="str">
        <f>CONCATENATE($B$63,"-",$B$64,"-50230-")</f>
        <v>--50230-</v>
      </c>
      <c r="B54" s="46">
        <f t="shared" si="2"/>
        <v>0</v>
      </c>
      <c r="C54" s="20" t="s">
        <v>43</v>
      </c>
      <c r="D54" s="46">
        <f t="shared" si="3"/>
        <v>0</v>
      </c>
      <c r="E54" s="212"/>
      <c r="F54" s="91">
        <f>SUM(J28)</f>
        <v>0</v>
      </c>
      <c r="G54" s="210"/>
      <c r="H54" s="165"/>
      <c r="I54" s="165"/>
      <c r="J54" s="165"/>
    </row>
    <row r="55" spans="1:10" ht="17.25" customHeight="1" x14ac:dyDescent="0.2">
      <c r="A55" s="77" t="str">
        <f>CONCATENATE($B$63,"-",$B$64,"-50225-")</f>
        <v>--50225-</v>
      </c>
      <c r="B55" s="46">
        <f t="shared" si="2"/>
        <v>0</v>
      </c>
      <c r="C55" s="20" t="s">
        <v>43</v>
      </c>
      <c r="D55" s="46">
        <f t="shared" si="3"/>
        <v>0</v>
      </c>
      <c r="E55" s="212"/>
      <c r="F55" s="91">
        <f>SUM(J29)</f>
        <v>0</v>
      </c>
      <c r="G55" s="210"/>
      <c r="H55" s="165"/>
      <c r="I55" s="165"/>
      <c r="J55" s="165"/>
    </row>
    <row r="56" spans="1:10" ht="17.25" customHeight="1" x14ac:dyDescent="0.2">
      <c r="A56" s="77" t="str">
        <f>CONCATENATE($B$63,"-",$B$64,"-50239-")</f>
        <v>--50239-</v>
      </c>
      <c r="B56" s="46">
        <f t="shared" si="2"/>
        <v>0</v>
      </c>
      <c r="C56" s="20" t="s">
        <v>43</v>
      </c>
      <c r="D56" s="46">
        <f t="shared" si="3"/>
        <v>0</v>
      </c>
      <c r="E56" s="212"/>
      <c r="F56" s="91">
        <f>D30</f>
        <v>0</v>
      </c>
      <c r="G56" s="210"/>
      <c r="H56" s="165"/>
      <c r="I56" s="165"/>
      <c r="J56" s="165"/>
    </row>
    <row r="57" spans="1:10" ht="17.25" customHeight="1" x14ac:dyDescent="0.2">
      <c r="A57" s="77" t="str">
        <f>CONCATENATE($B$63,"-",$B$64,"-50252-")</f>
        <v>--50252-</v>
      </c>
      <c r="B57" s="46">
        <f t="shared" si="2"/>
        <v>0</v>
      </c>
      <c r="C57" s="20" t="s">
        <v>43</v>
      </c>
      <c r="D57" s="46">
        <f t="shared" si="3"/>
        <v>0</v>
      </c>
      <c r="E57" s="212"/>
      <c r="F57" s="91">
        <f>SUM(H35:I40)</f>
        <v>0</v>
      </c>
      <c r="G57" s="210"/>
      <c r="H57" s="165"/>
      <c r="I57" s="165"/>
      <c r="J57" s="165"/>
    </row>
    <row r="58" spans="1:10" ht="17.25" customHeight="1" thickBot="1" x14ac:dyDescent="0.25">
      <c r="A58" s="77" t="str">
        <f>CONCATENATE($B$63,"-",$B$64,"-50285-")</f>
        <v>--50285-</v>
      </c>
      <c r="B58" s="49">
        <f t="shared" si="2"/>
        <v>0</v>
      </c>
      <c r="C58" s="43" t="s">
        <v>43</v>
      </c>
      <c r="D58" s="49">
        <f t="shared" si="3"/>
        <v>0</v>
      </c>
      <c r="E58" s="212"/>
      <c r="F58" s="92">
        <f>SUM(J24)</f>
        <v>0</v>
      </c>
      <c r="G58" s="210"/>
      <c r="H58" s="165"/>
      <c r="I58" s="165"/>
      <c r="J58" s="165"/>
    </row>
    <row r="59" spans="1:10" ht="13.15" customHeight="1" x14ac:dyDescent="0.2">
      <c r="A59" s="86"/>
      <c r="B59" s="48"/>
      <c r="C59" s="20" t="s">
        <v>43</v>
      </c>
      <c r="D59" s="48"/>
      <c r="E59" s="212"/>
      <c r="F59" s="78">
        <v>0</v>
      </c>
      <c r="G59" s="210"/>
      <c r="H59" s="165"/>
      <c r="I59" s="165"/>
      <c r="J59" s="165"/>
    </row>
    <row r="60" spans="1:10" ht="13.15" customHeight="1" x14ac:dyDescent="0.2">
      <c r="A60" s="86"/>
      <c r="B60" s="46"/>
      <c r="C60" s="20" t="s">
        <v>43</v>
      </c>
      <c r="D60" s="46"/>
      <c r="E60" s="212"/>
      <c r="F60" s="85">
        <v>0</v>
      </c>
      <c r="G60" s="210"/>
      <c r="H60" s="165"/>
      <c r="I60" s="165"/>
      <c r="J60" s="165"/>
    </row>
    <row r="61" spans="1:10" ht="13.15" customHeight="1" x14ac:dyDescent="0.2">
      <c r="A61" s="86"/>
      <c r="B61" s="46"/>
      <c r="C61" s="20" t="s">
        <v>43</v>
      </c>
      <c r="D61" s="46"/>
      <c r="E61" s="212"/>
      <c r="F61" s="85">
        <v>0</v>
      </c>
      <c r="G61" s="211"/>
      <c r="H61" s="165"/>
      <c r="I61" s="165"/>
      <c r="J61" s="165"/>
    </row>
    <row r="62" spans="1:10" ht="8.25" customHeight="1" x14ac:dyDescent="0.2">
      <c r="A62" s="167"/>
      <c r="B62" s="146"/>
      <c r="C62" s="146"/>
      <c r="D62" s="146"/>
      <c r="E62" s="146"/>
      <c r="F62" s="146"/>
      <c r="G62" s="197"/>
      <c r="H62" s="165"/>
      <c r="I62" s="165"/>
      <c r="J62" s="165"/>
    </row>
    <row r="63" spans="1:10" x14ac:dyDescent="0.2">
      <c r="A63" s="79" t="s">
        <v>44</v>
      </c>
      <c r="B63" s="51"/>
      <c r="C63" s="17"/>
      <c r="D63" s="50" t="s">
        <v>45</v>
      </c>
      <c r="E63" s="17"/>
      <c r="F63" s="51"/>
      <c r="G63" s="197"/>
      <c r="H63" s="165"/>
      <c r="I63" s="165"/>
      <c r="J63" s="165"/>
    </row>
    <row r="64" spans="1:10" ht="13.5" thickBot="1" x14ac:dyDescent="0.25">
      <c r="A64" s="80" t="s">
        <v>46</v>
      </c>
      <c r="B64" s="81"/>
      <c r="C64" s="82"/>
      <c r="D64" s="83" t="s">
        <v>47</v>
      </c>
      <c r="E64" s="82"/>
      <c r="F64" s="81"/>
      <c r="G64" s="125"/>
      <c r="H64" s="165"/>
      <c r="I64" s="165"/>
      <c r="J64" s="165"/>
    </row>
    <row r="65" spans="1:10" ht="5.0999999999999996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3.5" thickBot="1" x14ac:dyDescent="0.25">
      <c r="B66" s="71" t="s">
        <v>76</v>
      </c>
      <c r="E66" s="71" t="s">
        <v>79</v>
      </c>
      <c r="I66" s="71" t="s">
        <v>77</v>
      </c>
    </row>
    <row r="67" spans="1:10" ht="12.75" customHeight="1" x14ac:dyDescent="0.2">
      <c r="A67" s="114" t="s">
        <v>81</v>
      </c>
      <c r="B67" s="105" t="s">
        <v>80</v>
      </c>
      <c r="C67" s="111"/>
      <c r="D67" s="106"/>
      <c r="E67" s="105" t="s">
        <v>82</v>
      </c>
      <c r="F67" s="111"/>
      <c r="G67" s="111"/>
      <c r="H67" s="106"/>
      <c r="I67" s="105" t="s">
        <v>78</v>
      </c>
      <c r="J67" s="106"/>
    </row>
    <row r="68" spans="1:10" x14ac:dyDescent="0.2">
      <c r="A68" s="115"/>
      <c r="B68" s="107"/>
      <c r="C68" s="112"/>
      <c r="D68" s="108"/>
      <c r="E68" s="107"/>
      <c r="F68" s="112"/>
      <c r="G68" s="112"/>
      <c r="H68" s="108"/>
      <c r="I68" s="107"/>
      <c r="J68" s="108"/>
    </row>
    <row r="69" spans="1:10" x14ac:dyDescent="0.2">
      <c r="A69" s="115"/>
      <c r="B69" s="107"/>
      <c r="C69" s="112"/>
      <c r="D69" s="108"/>
      <c r="E69" s="107"/>
      <c r="F69" s="112"/>
      <c r="G69" s="112"/>
      <c r="H69" s="108"/>
      <c r="I69" s="107"/>
      <c r="J69" s="108"/>
    </row>
    <row r="70" spans="1:10" x14ac:dyDescent="0.2">
      <c r="A70" s="115"/>
      <c r="B70" s="107"/>
      <c r="C70" s="112"/>
      <c r="D70" s="108"/>
      <c r="E70" s="107"/>
      <c r="F70" s="112"/>
      <c r="G70" s="112"/>
      <c r="H70" s="108"/>
      <c r="I70" s="107"/>
      <c r="J70" s="108"/>
    </row>
    <row r="71" spans="1:10" ht="13.5" thickBot="1" x14ac:dyDescent="0.25">
      <c r="A71" s="116"/>
      <c r="B71" s="109"/>
      <c r="C71" s="113"/>
      <c r="D71" s="110"/>
      <c r="E71" s="109"/>
      <c r="F71" s="113"/>
      <c r="G71" s="113"/>
      <c r="H71" s="110"/>
      <c r="I71" s="109"/>
      <c r="J71" s="110"/>
    </row>
  </sheetData>
  <sheetProtection selectLockedCells="1"/>
  <mergeCells count="64">
    <mergeCell ref="G41:H41"/>
    <mergeCell ref="F34:F40"/>
    <mergeCell ref="G63:G64"/>
    <mergeCell ref="H48:J64"/>
    <mergeCell ref="A62:G62"/>
    <mergeCell ref="B44:D44"/>
    <mergeCell ref="G44:I44"/>
    <mergeCell ref="A45:J45"/>
    <mergeCell ref="F46:G46"/>
    <mergeCell ref="A46:D46"/>
    <mergeCell ref="I47:J47"/>
    <mergeCell ref="G47:G61"/>
    <mergeCell ref="E47:E61"/>
    <mergeCell ref="I34:I40"/>
    <mergeCell ref="G34:H34"/>
    <mergeCell ref="G35:H35"/>
    <mergeCell ref="G36:H36"/>
    <mergeCell ref="G37:H37"/>
    <mergeCell ref="G38:H38"/>
    <mergeCell ref="G39:H39"/>
    <mergeCell ref="G40:H40"/>
    <mergeCell ref="B43:D43"/>
    <mergeCell ref="G43:I43"/>
    <mergeCell ref="A23:C23"/>
    <mergeCell ref="A25:C25"/>
    <mergeCell ref="A22:I22"/>
    <mergeCell ref="A33:I33"/>
    <mergeCell ref="A27:C27"/>
    <mergeCell ref="A28:C28"/>
    <mergeCell ref="A31:C31"/>
    <mergeCell ref="A1:I1"/>
    <mergeCell ref="B14:D14"/>
    <mergeCell ref="B15:D15"/>
    <mergeCell ref="A9:E9"/>
    <mergeCell ref="F3:J9"/>
    <mergeCell ref="F2:I2"/>
    <mergeCell ref="B17:D17"/>
    <mergeCell ref="A11:E11"/>
    <mergeCell ref="B16:D16"/>
    <mergeCell ref="A2:E2"/>
    <mergeCell ref="A3:E3"/>
    <mergeCell ref="A4:E4"/>
    <mergeCell ref="A12:E12"/>
    <mergeCell ref="B8:D8"/>
    <mergeCell ref="A10:E10"/>
    <mergeCell ref="A19:E19"/>
    <mergeCell ref="A29:C29"/>
    <mergeCell ref="J35:J40"/>
    <mergeCell ref="A42:I42"/>
    <mergeCell ref="F10:J19"/>
    <mergeCell ref="A67:A71"/>
    <mergeCell ref="B13:D13"/>
    <mergeCell ref="B34:C40"/>
    <mergeCell ref="E34:E40"/>
    <mergeCell ref="B18:D18"/>
    <mergeCell ref="B67:D71"/>
    <mergeCell ref="A20:J20"/>
    <mergeCell ref="E31:I31"/>
    <mergeCell ref="E23:I28"/>
    <mergeCell ref="A24:C24"/>
    <mergeCell ref="A21:J21"/>
    <mergeCell ref="A32:I32"/>
    <mergeCell ref="E67:H71"/>
    <mergeCell ref="I67:J71"/>
  </mergeCells>
  <phoneticPr fontId="0" type="noConversion"/>
  <printOptions horizontalCentered="1"/>
  <pageMargins left="0.25" right="0.25" top="0.75" bottom="0.75" header="0.3" footer="0.3"/>
  <pageSetup scale="75" fitToWidth="0" fitToHeight="2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1" manualBreakCount="1"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1"/>
  <sheetViews>
    <sheetView topLeftCell="A10" zoomScaleNormal="100" workbookViewId="0">
      <selection activeCell="E30" sqref="E30:I30"/>
    </sheetView>
  </sheetViews>
  <sheetFormatPr defaultRowHeight="12.75" x14ac:dyDescent="0.2"/>
  <cols>
    <col min="1" max="1" width="1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2.7109375" customWidth="1"/>
    <col min="7" max="7" width="2.42578125" customWidth="1"/>
    <col min="8" max="8" width="7" customWidth="1"/>
    <col min="9" max="9" width="5.42578125" customWidth="1"/>
    <col min="10" max="10" width="31.7109375" customWidth="1"/>
    <col min="12" max="12" width="15" customWidth="1"/>
  </cols>
  <sheetData>
    <row r="1" spans="1:12" ht="13.5" thickBo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93">
        <f ca="1">NOW()</f>
        <v>44610.605989699077</v>
      </c>
    </row>
    <row r="2" spans="1:12" x14ac:dyDescent="0.2">
      <c r="A2" s="183"/>
      <c r="B2" s="184"/>
      <c r="C2" s="184"/>
      <c r="D2" s="184"/>
      <c r="E2" s="185"/>
      <c r="F2" s="167"/>
      <c r="G2" s="146"/>
      <c r="H2" s="146"/>
      <c r="I2" s="146"/>
      <c r="J2" s="28" t="s">
        <v>1</v>
      </c>
    </row>
    <row r="3" spans="1:12" ht="15.75" x14ac:dyDescent="0.25">
      <c r="A3" s="174" t="s">
        <v>53</v>
      </c>
      <c r="B3" s="175"/>
      <c r="C3" s="175"/>
      <c r="D3" s="175"/>
      <c r="E3" s="176"/>
      <c r="F3" s="167"/>
      <c r="G3" s="146"/>
      <c r="H3" s="146"/>
      <c r="I3" s="146"/>
      <c r="J3" s="146"/>
      <c r="L3" s="88">
        <v>39814</v>
      </c>
    </row>
    <row r="4" spans="1:12" x14ac:dyDescent="0.2">
      <c r="A4" s="229" t="s">
        <v>54</v>
      </c>
      <c r="B4" s="178"/>
      <c r="C4" s="178"/>
      <c r="D4" s="178"/>
      <c r="E4" s="230"/>
      <c r="F4" s="146"/>
      <c r="G4" s="146"/>
      <c r="H4" s="146"/>
      <c r="I4" s="146"/>
      <c r="J4" s="146"/>
    </row>
    <row r="5" spans="1:12" ht="18" x14ac:dyDescent="0.25">
      <c r="A5" s="2"/>
      <c r="B5" s="5" t="s">
        <v>3</v>
      </c>
      <c r="C5" s="5"/>
      <c r="D5" s="5" t="s">
        <v>4</v>
      </c>
      <c r="E5" s="3"/>
      <c r="F5" s="167"/>
      <c r="G5" s="146"/>
      <c r="H5" s="146"/>
      <c r="I5" s="146"/>
      <c r="J5" s="146"/>
    </row>
    <row r="6" spans="1:12" x14ac:dyDescent="0.2">
      <c r="A6" s="1" t="s">
        <v>55</v>
      </c>
      <c r="B6" s="40">
        <v>39933</v>
      </c>
      <c r="C6" s="4" t="s">
        <v>43</v>
      </c>
      <c r="D6" s="40">
        <v>39945</v>
      </c>
      <c r="E6" s="102"/>
      <c r="F6" s="167"/>
      <c r="G6" s="146"/>
      <c r="H6" s="146"/>
      <c r="I6" s="146"/>
      <c r="J6" s="146"/>
    </row>
    <row r="7" spans="1:12" x14ac:dyDescent="0.2">
      <c r="A7" s="1" t="s">
        <v>5</v>
      </c>
      <c r="B7" s="40">
        <v>39933</v>
      </c>
      <c r="C7" s="4" t="s">
        <v>43</v>
      </c>
      <c r="D7" s="40">
        <v>39945</v>
      </c>
      <c r="E7" s="102"/>
      <c r="F7" s="167"/>
      <c r="G7" s="146"/>
      <c r="H7" s="146"/>
      <c r="I7" s="146"/>
      <c r="J7" s="146"/>
    </row>
    <row r="8" spans="1:12" x14ac:dyDescent="0.2">
      <c r="A8" s="1" t="s">
        <v>6</v>
      </c>
      <c r="B8" s="157" t="s">
        <v>56</v>
      </c>
      <c r="C8" s="157"/>
      <c r="D8" s="157"/>
      <c r="E8" s="102"/>
      <c r="F8" s="167"/>
      <c r="G8" s="146"/>
      <c r="H8" s="146"/>
      <c r="I8" s="146"/>
      <c r="J8" s="146"/>
    </row>
    <row r="9" spans="1:12" x14ac:dyDescent="0.2">
      <c r="A9" s="158"/>
      <c r="B9" s="159"/>
      <c r="C9" s="159"/>
      <c r="D9" s="159"/>
      <c r="E9" s="160"/>
      <c r="F9" s="167"/>
      <c r="G9" s="146"/>
      <c r="H9" s="146"/>
      <c r="I9" s="146"/>
      <c r="J9" s="146"/>
    </row>
    <row r="10" spans="1:12" ht="13.5" thickBot="1" x14ac:dyDescent="0.25">
      <c r="A10" s="231"/>
      <c r="B10" s="232"/>
      <c r="C10" s="232"/>
      <c r="D10" s="232"/>
      <c r="E10" s="233"/>
      <c r="F10" s="167"/>
      <c r="G10" s="146"/>
      <c r="H10" s="146"/>
      <c r="I10" s="146"/>
      <c r="J10" s="146"/>
    </row>
    <row r="11" spans="1:12" x14ac:dyDescent="0.2">
      <c r="A11" s="183"/>
      <c r="B11" s="184"/>
      <c r="C11" s="184"/>
      <c r="D11" s="184"/>
      <c r="E11" s="185"/>
      <c r="F11" s="167"/>
    </row>
    <row r="12" spans="1:12" ht="15.75" x14ac:dyDescent="0.25">
      <c r="A12" s="168" t="s">
        <v>8</v>
      </c>
      <c r="B12" s="169"/>
      <c r="C12" s="169"/>
      <c r="D12" s="169"/>
      <c r="E12" s="170"/>
      <c r="F12" s="167"/>
    </row>
    <row r="13" spans="1:12" ht="12" customHeight="1" x14ac:dyDescent="0.2">
      <c r="A13" s="180" t="s">
        <v>57</v>
      </c>
      <c r="B13" s="181"/>
      <c r="C13" s="181"/>
      <c r="D13" s="181"/>
      <c r="E13" s="182"/>
      <c r="F13" s="167"/>
    </row>
    <row r="14" spans="1:12" x14ac:dyDescent="0.2">
      <c r="A14" s="53" t="s">
        <v>10</v>
      </c>
      <c r="B14" s="144">
        <v>1234567</v>
      </c>
      <c r="C14" s="144"/>
      <c r="D14" s="144"/>
      <c r="E14" s="102"/>
      <c r="F14" s="167"/>
    </row>
    <row r="15" spans="1:12" x14ac:dyDescent="0.2">
      <c r="A15" s="1" t="s">
        <v>11</v>
      </c>
      <c r="B15" s="157" t="s">
        <v>58</v>
      </c>
      <c r="C15" s="157"/>
      <c r="D15" s="157"/>
      <c r="E15" s="102"/>
      <c r="F15" s="167"/>
    </row>
    <row r="16" spans="1:12" x14ac:dyDescent="0.2">
      <c r="A16" s="1" t="s">
        <v>12</v>
      </c>
      <c r="B16" s="157" t="s">
        <v>59</v>
      </c>
      <c r="C16" s="157"/>
      <c r="D16" s="157"/>
      <c r="E16" s="102"/>
      <c r="F16" s="167"/>
    </row>
    <row r="17" spans="1:10" x14ac:dyDescent="0.2">
      <c r="A17" s="1"/>
      <c r="B17" s="157" t="s">
        <v>60</v>
      </c>
      <c r="C17" s="157"/>
      <c r="D17" s="157"/>
      <c r="E17" s="102"/>
      <c r="F17" s="167"/>
    </row>
    <row r="18" spans="1:10" x14ac:dyDescent="0.2">
      <c r="A18" s="1" t="s">
        <v>13</v>
      </c>
      <c r="B18" s="157" t="s">
        <v>61</v>
      </c>
      <c r="C18" s="157"/>
      <c r="D18" s="157"/>
      <c r="E18" s="102"/>
      <c r="F18" s="167"/>
    </row>
    <row r="19" spans="1:10" x14ac:dyDescent="0.2">
      <c r="A19" s="1" t="s">
        <v>14</v>
      </c>
      <c r="B19" s="157"/>
      <c r="C19" s="157"/>
      <c r="D19" s="157"/>
      <c r="E19" s="102"/>
      <c r="F19" s="167"/>
    </row>
    <row r="20" spans="1:10" ht="13.5" thickBot="1" x14ac:dyDescent="0.25">
      <c r="A20" s="123"/>
      <c r="B20" s="124"/>
      <c r="C20" s="124"/>
      <c r="D20" s="124"/>
      <c r="E20" s="125"/>
      <c r="F20" s="167"/>
    </row>
    <row r="21" spans="1:10" ht="13.5" thickBot="1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5.75" x14ac:dyDescent="0.25">
      <c r="A22" s="117" t="s">
        <v>62</v>
      </c>
      <c r="B22" s="118"/>
      <c r="C22" s="118"/>
      <c r="D22" s="118"/>
      <c r="E22" s="118"/>
      <c r="F22" s="118"/>
      <c r="G22" s="118"/>
      <c r="H22" s="118"/>
      <c r="I22" s="118"/>
      <c r="J22" s="119"/>
    </row>
    <row r="23" spans="1:10" x14ac:dyDescent="0.2">
      <c r="A23" s="132" t="s">
        <v>63</v>
      </c>
      <c r="B23" s="133"/>
      <c r="C23" s="133"/>
      <c r="D23" s="133"/>
      <c r="E23" s="133"/>
      <c r="F23" s="133"/>
      <c r="G23" s="133"/>
      <c r="H23" s="133"/>
      <c r="I23" s="134"/>
      <c r="J23" s="8" t="s">
        <v>17</v>
      </c>
    </row>
    <row r="24" spans="1:10" x14ac:dyDescent="0.2">
      <c r="A24" s="126" t="s">
        <v>18</v>
      </c>
      <c r="B24" s="127"/>
      <c r="C24" s="128"/>
      <c r="D24" s="29">
        <v>1200</v>
      </c>
      <c r="E24" s="152"/>
      <c r="F24" s="145"/>
      <c r="G24" s="145"/>
      <c r="H24" s="145"/>
      <c r="I24" s="153"/>
      <c r="J24" s="21">
        <f>D24</f>
        <v>1200</v>
      </c>
    </row>
    <row r="25" spans="1:10" x14ac:dyDescent="0.2">
      <c r="A25" s="126" t="s">
        <v>19</v>
      </c>
      <c r="B25" s="127"/>
      <c r="C25" s="128"/>
      <c r="D25" s="29">
        <v>100</v>
      </c>
      <c r="E25" s="154"/>
      <c r="F25" s="146"/>
      <c r="G25" s="146"/>
      <c r="H25" s="146"/>
      <c r="I25" s="155"/>
      <c r="J25" s="21">
        <f>D25</f>
        <v>100</v>
      </c>
    </row>
    <row r="26" spans="1:10" x14ac:dyDescent="0.2">
      <c r="A26" s="126" t="s">
        <v>20</v>
      </c>
      <c r="B26" s="127"/>
      <c r="C26" s="128"/>
      <c r="D26" s="29">
        <v>300</v>
      </c>
      <c r="E26" s="154"/>
      <c r="F26" s="146"/>
      <c r="G26" s="146"/>
      <c r="H26" s="146"/>
      <c r="I26" s="155"/>
      <c r="J26" s="21">
        <f>D26</f>
        <v>300</v>
      </c>
    </row>
    <row r="27" spans="1:10" x14ac:dyDescent="0.2">
      <c r="A27" s="126" t="s">
        <v>64</v>
      </c>
      <c r="B27" s="127"/>
      <c r="C27" s="128"/>
      <c r="D27" s="29">
        <v>8</v>
      </c>
      <c r="E27" s="154"/>
      <c r="F27" s="146"/>
      <c r="G27" s="146"/>
      <c r="H27" s="146"/>
      <c r="I27" s="155"/>
      <c r="J27" s="21">
        <f>D27</f>
        <v>8</v>
      </c>
    </row>
    <row r="28" spans="1:10" x14ac:dyDescent="0.2">
      <c r="A28" s="126" t="s">
        <v>23</v>
      </c>
      <c r="B28" s="127"/>
      <c r="C28" s="128"/>
      <c r="D28" s="29">
        <v>50</v>
      </c>
      <c r="E28" s="154"/>
      <c r="F28" s="146"/>
      <c r="G28" s="146"/>
      <c r="H28" s="146"/>
      <c r="I28" s="155"/>
      <c r="J28" s="21">
        <f>D28</f>
        <v>50</v>
      </c>
    </row>
    <row r="29" spans="1:10" x14ac:dyDescent="0.2">
      <c r="A29" s="126" t="s">
        <v>24</v>
      </c>
      <c r="B29" s="127"/>
      <c r="C29" s="128"/>
      <c r="D29" s="30">
        <v>30</v>
      </c>
      <c r="E29" s="95" t="s">
        <v>25</v>
      </c>
      <c r="F29" s="41">
        <f>IF(B7&lt;&gt;L4,IF((B7&lt;L3),IF((D7&lt;L3),0.585,0.55),0.55),0.55)</f>
        <v>0.55000000000000004</v>
      </c>
      <c r="G29" s="27" t="s">
        <v>26</v>
      </c>
      <c r="H29" s="6"/>
      <c r="J29" s="21">
        <f>D29*F29</f>
        <v>16.5</v>
      </c>
    </row>
    <row r="30" spans="1:10" x14ac:dyDescent="0.2">
      <c r="A30" s="126" t="s">
        <v>65</v>
      </c>
      <c r="B30" s="127"/>
      <c r="C30" s="128"/>
      <c r="D30" s="31">
        <v>25</v>
      </c>
      <c r="E30" s="226" t="s">
        <v>66</v>
      </c>
      <c r="F30" s="227"/>
      <c r="G30" s="227"/>
      <c r="H30" s="227"/>
      <c r="I30" s="228"/>
      <c r="J30" s="21">
        <f>D30</f>
        <v>25</v>
      </c>
    </row>
    <row r="31" spans="1:10" ht="19.899999999999999" customHeight="1" x14ac:dyDescent="0.25">
      <c r="A31" s="120" t="s">
        <v>29</v>
      </c>
      <c r="B31" s="121"/>
      <c r="C31" s="121"/>
      <c r="D31" s="121"/>
      <c r="E31" s="121"/>
      <c r="F31" s="121"/>
      <c r="G31" s="121"/>
      <c r="H31" s="121"/>
      <c r="I31" s="122"/>
      <c r="J31" s="9">
        <f>SUM(J24:J30)</f>
        <v>1699.5</v>
      </c>
    </row>
    <row r="32" spans="1:10" x14ac:dyDescent="0.2">
      <c r="A32" s="132" t="s">
        <v>67</v>
      </c>
      <c r="B32" s="133"/>
      <c r="C32" s="133"/>
      <c r="D32" s="133"/>
      <c r="E32" s="133"/>
      <c r="F32" s="133"/>
      <c r="G32" s="133"/>
      <c r="H32" s="133"/>
      <c r="I32" s="133"/>
      <c r="J32" s="54" t="s">
        <v>68</v>
      </c>
    </row>
    <row r="33" spans="1:10" x14ac:dyDescent="0.2">
      <c r="A33" s="10" t="s">
        <v>31</v>
      </c>
      <c r="B33" s="145"/>
      <c r="C33" s="145"/>
      <c r="D33" s="98" t="s">
        <v>32</v>
      </c>
      <c r="E33" s="145"/>
      <c r="F33" s="98" t="s">
        <v>33</v>
      </c>
      <c r="G33" s="213"/>
      <c r="H33" s="216" t="s">
        <v>69</v>
      </c>
      <c r="I33" s="216"/>
    </row>
    <row r="34" spans="1:10" x14ac:dyDescent="0.2">
      <c r="A34" s="32">
        <v>39933</v>
      </c>
      <c r="B34" s="146"/>
      <c r="C34" s="146"/>
      <c r="D34" s="29">
        <v>100</v>
      </c>
      <c r="E34" s="146"/>
      <c r="F34" s="29">
        <v>50</v>
      </c>
      <c r="G34" s="214"/>
      <c r="H34" s="186">
        <v>25</v>
      </c>
      <c r="I34" s="187"/>
      <c r="J34" s="129"/>
    </row>
    <row r="35" spans="1:10" x14ac:dyDescent="0.2">
      <c r="A35" s="32">
        <v>39934</v>
      </c>
      <c r="B35" s="146"/>
      <c r="C35" s="146"/>
      <c r="D35" s="29">
        <v>100</v>
      </c>
      <c r="E35" s="146"/>
      <c r="F35" s="29">
        <v>50</v>
      </c>
      <c r="G35" s="214"/>
      <c r="H35" s="186">
        <v>0</v>
      </c>
      <c r="I35" s="187"/>
      <c r="J35" s="130"/>
    </row>
    <row r="36" spans="1:10" x14ac:dyDescent="0.2">
      <c r="A36" s="32">
        <v>39935</v>
      </c>
      <c r="B36" s="146"/>
      <c r="C36" s="146"/>
      <c r="D36" s="29">
        <v>100</v>
      </c>
      <c r="E36" s="146"/>
      <c r="F36" s="29">
        <v>50</v>
      </c>
      <c r="G36" s="214"/>
      <c r="H36" s="186">
        <v>25</v>
      </c>
      <c r="I36" s="187"/>
      <c r="J36" s="130"/>
    </row>
    <row r="37" spans="1:10" x14ac:dyDescent="0.2">
      <c r="A37" s="32">
        <v>39936</v>
      </c>
      <c r="B37" s="146"/>
      <c r="C37" s="146"/>
      <c r="D37" s="29">
        <v>100</v>
      </c>
      <c r="E37" s="146"/>
      <c r="F37" s="29">
        <v>50</v>
      </c>
      <c r="G37" s="214"/>
      <c r="H37" s="186">
        <v>0</v>
      </c>
      <c r="I37" s="187"/>
      <c r="J37" s="130"/>
    </row>
    <row r="38" spans="1:10" x14ac:dyDescent="0.2">
      <c r="A38" s="32">
        <v>39937</v>
      </c>
      <c r="B38" s="146"/>
      <c r="C38" s="146"/>
      <c r="D38" s="29">
        <v>100</v>
      </c>
      <c r="E38" s="146"/>
      <c r="F38" s="29">
        <v>50</v>
      </c>
      <c r="G38" s="214"/>
      <c r="H38" s="186">
        <v>25</v>
      </c>
      <c r="I38" s="187"/>
      <c r="J38" s="130"/>
    </row>
    <row r="39" spans="1:10" x14ac:dyDescent="0.2">
      <c r="A39" s="33">
        <v>39938</v>
      </c>
      <c r="B39" s="147"/>
      <c r="C39" s="147"/>
      <c r="D39" s="31">
        <v>0</v>
      </c>
      <c r="E39" s="147"/>
      <c r="F39" s="31">
        <v>50</v>
      </c>
      <c r="G39" s="215"/>
      <c r="H39" s="186">
        <v>0</v>
      </c>
      <c r="I39" s="187"/>
      <c r="J39" s="131"/>
    </row>
    <row r="40" spans="1:10" ht="18" x14ac:dyDescent="0.25">
      <c r="A40" s="56" t="s">
        <v>34</v>
      </c>
      <c r="B40" s="57"/>
      <c r="C40" s="57"/>
      <c r="D40" s="58">
        <f>SUM(D34:D39)</f>
        <v>500</v>
      </c>
      <c r="E40" s="57"/>
      <c r="F40" s="58">
        <f>SUM(F34:F39)</f>
        <v>300</v>
      </c>
      <c r="G40" s="57"/>
      <c r="H40" s="224">
        <f>SUM(H34:I39)</f>
        <v>75</v>
      </c>
      <c r="I40" s="225"/>
      <c r="J40" s="55">
        <f>SUM(D40,F40,H40)</f>
        <v>875</v>
      </c>
    </row>
    <row r="41" spans="1:10" ht="18" x14ac:dyDescent="0.25">
      <c r="A41" s="132" t="s">
        <v>70</v>
      </c>
      <c r="B41" s="133"/>
      <c r="C41" s="133"/>
      <c r="D41" s="133"/>
      <c r="E41" s="133"/>
      <c r="F41" s="133"/>
      <c r="G41" s="133"/>
      <c r="H41" s="133"/>
      <c r="I41" s="134"/>
      <c r="J41" s="22"/>
    </row>
    <row r="42" spans="1:10" ht="18.75" thickBot="1" x14ac:dyDescent="0.3">
      <c r="A42" s="11" t="s">
        <v>35</v>
      </c>
      <c r="B42" s="199"/>
      <c r="C42" s="200"/>
      <c r="D42" s="201"/>
      <c r="E42" s="12"/>
      <c r="F42" s="34">
        <v>0</v>
      </c>
      <c r="G42" s="191"/>
      <c r="H42" s="192"/>
      <c r="I42" s="193"/>
      <c r="J42" s="13">
        <f>F42</f>
        <v>0</v>
      </c>
    </row>
    <row r="43" spans="1:10" ht="8.25" customHeight="1" thickBot="1" x14ac:dyDescent="0.3">
      <c r="A43" s="202"/>
      <c r="B43" s="203"/>
      <c r="C43" s="203"/>
      <c r="D43" s="203"/>
      <c r="E43" s="203"/>
      <c r="F43" s="203"/>
      <c r="G43" s="203"/>
      <c r="H43" s="203"/>
      <c r="I43" s="203"/>
      <c r="J43" s="204"/>
    </row>
    <row r="44" spans="1:10" ht="18.75" thickBot="1" x14ac:dyDescent="0.3">
      <c r="A44" s="207" t="s">
        <v>36</v>
      </c>
      <c r="B44" s="208"/>
      <c r="C44" s="208"/>
      <c r="D44" s="208"/>
      <c r="E44" s="18"/>
      <c r="F44" s="222">
        <f>SUM(F46:F59)</f>
        <v>2574.5</v>
      </c>
      <c r="G44" s="223"/>
      <c r="H44" s="16" t="s">
        <v>37</v>
      </c>
      <c r="I44" s="15"/>
      <c r="J44" s="7">
        <f>SUM(J42,J40,J31)</f>
        <v>2574.5</v>
      </c>
    </row>
    <row r="45" spans="1:10" ht="19.899999999999999" customHeight="1" x14ac:dyDescent="0.25">
      <c r="A45" s="14" t="s">
        <v>38</v>
      </c>
      <c r="B45" s="97" t="s">
        <v>39</v>
      </c>
      <c r="C45" s="97"/>
      <c r="D45" s="97" t="s">
        <v>71</v>
      </c>
      <c r="E45" s="217"/>
      <c r="F45" s="97" t="s">
        <v>41</v>
      </c>
      <c r="G45" s="219"/>
      <c r="I45" s="221" t="s">
        <v>42</v>
      </c>
      <c r="J45" s="221"/>
    </row>
    <row r="46" spans="1:10" ht="17.25" customHeight="1" x14ac:dyDescent="0.2">
      <c r="A46" s="24" t="str">
        <f>CONCATENATE($B$61,"-",$B$62,"-50200-")</f>
        <v>1-2222-50200-</v>
      </c>
      <c r="B46" s="46">
        <f>$F$61</f>
        <v>0</v>
      </c>
      <c r="C46" s="19" t="s">
        <v>43</v>
      </c>
      <c r="D46" s="46">
        <f>$F$62</f>
        <v>0</v>
      </c>
      <c r="E46" s="212"/>
      <c r="F46" s="23">
        <f>SUM(J24)</f>
        <v>1200</v>
      </c>
      <c r="G46" s="210"/>
      <c r="H46" s="212"/>
      <c r="I46" s="212"/>
      <c r="J46" s="212"/>
    </row>
    <row r="47" spans="1:10" ht="17.25" customHeight="1" x14ac:dyDescent="0.2">
      <c r="A47" s="25" t="str">
        <f>CONCATENATE($B$61,"-",$B$62,"-50205-")</f>
        <v>1-2222-50205-</v>
      </c>
      <c r="B47" s="46">
        <f t="shared" ref="B47:B54" si="0">$F$61</f>
        <v>0</v>
      </c>
      <c r="C47" s="19" t="s">
        <v>43</v>
      </c>
      <c r="D47" s="46">
        <f t="shared" ref="D47:D54" si="1">$F$62</f>
        <v>0</v>
      </c>
      <c r="E47" s="212"/>
      <c r="F47" s="23">
        <f>SUM(D34:D39)</f>
        <v>500</v>
      </c>
      <c r="G47" s="210"/>
      <c r="H47" s="212"/>
      <c r="I47" s="212"/>
      <c r="J47" s="212"/>
    </row>
    <row r="48" spans="1:10" ht="17.25" customHeight="1" x14ac:dyDescent="0.2">
      <c r="A48" s="25" t="str">
        <f>CONCATENATE($B$61,"-",$B$62,"-50210-")</f>
        <v>1-2222-50210-</v>
      </c>
      <c r="B48" s="46">
        <f t="shared" si="0"/>
        <v>0</v>
      </c>
      <c r="C48" s="19" t="s">
        <v>43</v>
      </c>
      <c r="D48" s="46">
        <f t="shared" si="1"/>
        <v>0</v>
      </c>
      <c r="E48" s="212"/>
      <c r="F48" s="23">
        <f>SUM(F34:F39)</f>
        <v>300</v>
      </c>
      <c r="G48" s="210"/>
      <c r="H48" s="212"/>
      <c r="I48" s="212"/>
      <c r="J48" s="212"/>
    </row>
    <row r="49" spans="1:10" ht="17.25" customHeight="1" x14ac:dyDescent="0.2">
      <c r="A49" s="25" t="str">
        <f>CONCATENATE($B$61,"-",$B$62,"-50215-")</f>
        <v>1-2222-50215-</v>
      </c>
      <c r="B49" s="46">
        <f t="shared" si="0"/>
        <v>0</v>
      </c>
      <c r="C49" s="19" t="s">
        <v>43</v>
      </c>
      <c r="D49" s="46">
        <f t="shared" si="1"/>
        <v>0</v>
      </c>
      <c r="E49" s="212"/>
      <c r="F49" s="23">
        <f>SUM(J27)</f>
        <v>8</v>
      </c>
      <c r="G49" s="210"/>
      <c r="H49" s="212"/>
      <c r="I49" s="212"/>
      <c r="J49" s="212"/>
    </row>
    <row r="50" spans="1:10" ht="17.25" customHeight="1" x14ac:dyDescent="0.2">
      <c r="A50" s="25" t="str">
        <f>CONCATENATE($B$61,"-",$B$62,"-50220-")</f>
        <v>1-2222-50220-</v>
      </c>
      <c r="B50" s="46">
        <f t="shared" si="0"/>
        <v>0</v>
      </c>
      <c r="C50" s="19" t="s">
        <v>43</v>
      </c>
      <c r="D50" s="46">
        <f t="shared" si="1"/>
        <v>0</v>
      </c>
      <c r="E50" s="212"/>
      <c r="F50" s="23">
        <f>SUM(J26)</f>
        <v>300</v>
      </c>
      <c r="G50" s="210"/>
      <c r="H50" s="212"/>
      <c r="I50" s="212"/>
      <c r="J50" s="212"/>
    </row>
    <row r="51" spans="1:10" ht="17.25" customHeight="1" x14ac:dyDescent="0.2">
      <c r="A51" s="25" t="str">
        <f>CONCATENATE($B$61,"-",$B$62,"-50225-")</f>
        <v>1-2222-50225-</v>
      </c>
      <c r="B51" s="46">
        <f t="shared" si="0"/>
        <v>0</v>
      </c>
      <c r="C51" s="19" t="s">
        <v>43</v>
      </c>
      <c r="D51" s="46">
        <f t="shared" si="1"/>
        <v>0</v>
      </c>
      <c r="E51" s="212"/>
      <c r="F51" s="23">
        <f>SUM(J29)</f>
        <v>16.5</v>
      </c>
      <c r="G51" s="210"/>
      <c r="H51" s="212"/>
      <c r="I51" s="212"/>
      <c r="J51" s="212"/>
    </row>
    <row r="52" spans="1:10" ht="17.25" customHeight="1" x14ac:dyDescent="0.2">
      <c r="A52" s="45" t="str">
        <f>CONCATENATE($B$61,"-",$B$62,"-50230-")</f>
        <v>1-2222-50230-</v>
      </c>
      <c r="B52" s="46">
        <f t="shared" si="0"/>
        <v>0</v>
      </c>
      <c r="C52" s="44" t="s">
        <v>43</v>
      </c>
      <c r="D52" s="46">
        <f t="shared" si="1"/>
        <v>0</v>
      </c>
      <c r="E52" s="212"/>
      <c r="F52" s="23">
        <f>SUM(J28)</f>
        <v>50</v>
      </c>
      <c r="G52" s="210"/>
      <c r="H52" s="212"/>
      <c r="I52" s="212"/>
      <c r="J52" s="212"/>
    </row>
    <row r="53" spans="1:10" x14ac:dyDescent="0.2">
      <c r="A53" s="45" t="str">
        <f>CONCATENATE($B$61,"-",$B$62,"-50252-")</f>
        <v>1-2222-50252-</v>
      </c>
      <c r="B53" s="46">
        <f t="shared" si="0"/>
        <v>0</v>
      </c>
      <c r="C53" s="59" t="s">
        <v>43</v>
      </c>
      <c r="D53" s="46">
        <f t="shared" si="1"/>
        <v>0</v>
      </c>
      <c r="E53" s="212"/>
      <c r="F53" s="23">
        <f>SUM(H34:I39)</f>
        <v>75</v>
      </c>
      <c r="G53" s="210"/>
      <c r="H53" s="212"/>
      <c r="I53" s="212"/>
      <c r="J53" s="212"/>
    </row>
    <row r="54" spans="1:10" ht="13.5" thickBot="1" x14ac:dyDescent="0.25">
      <c r="A54" s="26" t="str">
        <f>CONCATENATE($B$61,"-",$B$62,"-50285-")</f>
        <v>1-2222-50285-</v>
      </c>
      <c r="B54" s="47">
        <f t="shared" si="0"/>
        <v>0</v>
      </c>
      <c r="C54" s="43" t="s">
        <v>43</v>
      </c>
      <c r="D54" s="47">
        <f t="shared" si="1"/>
        <v>0</v>
      </c>
      <c r="E54" s="212"/>
      <c r="F54" s="42">
        <f>SUM(J25)</f>
        <v>100</v>
      </c>
      <c r="G54" s="210"/>
      <c r="H54" s="212"/>
      <c r="I54" s="212"/>
      <c r="J54" s="212"/>
    </row>
    <row r="55" spans="1:10" x14ac:dyDescent="0.2">
      <c r="A55" s="94" t="s">
        <v>72</v>
      </c>
      <c r="B55" s="48"/>
      <c r="C55" s="20" t="s">
        <v>43</v>
      </c>
      <c r="D55" s="48"/>
      <c r="E55" s="212"/>
      <c r="F55" s="35">
        <v>25</v>
      </c>
      <c r="G55" s="210"/>
      <c r="H55" s="212"/>
      <c r="I55" s="212"/>
      <c r="J55" s="212"/>
    </row>
    <row r="56" spans="1:10" x14ac:dyDescent="0.2">
      <c r="A56" s="38"/>
      <c r="B56" s="48"/>
      <c r="C56" s="19" t="s">
        <v>43</v>
      </c>
      <c r="D56" s="48"/>
      <c r="E56" s="212"/>
      <c r="F56" s="35">
        <v>0</v>
      </c>
      <c r="G56" s="210"/>
      <c r="H56" s="212"/>
      <c r="I56" s="212"/>
      <c r="J56" s="212"/>
    </row>
    <row r="57" spans="1:10" x14ac:dyDescent="0.2">
      <c r="A57" s="38"/>
      <c r="B57" s="46"/>
      <c r="C57" s="19" t="s">
        <v>43</v>
      </c>
      <c r="D57" s="46"/>
      <c r="E57" s="212"/>
      <c r="F57" s="36">
        <v>0</v>
      </c>
      <c r="G57" s="210"/>
      <c r="H57" s="212"/>
      <c r="I57" s="212"/>
      <c r="J57" s="212"/>
    </row>
    <row r="58" spans="1:10" x14ac:dyDescent="0.2">
      <c r="A58" s="38"/>
      <c r="B58" s="46"/>
      <c r="C58" s="19" t="s">
        <v>43</v>
      </c>
      <c r="D58" s="46"/>
      <c r="E58" s="212"/>
      <c r="F58" s="36">
        <v>0</v>
      </c>
      <c r="G58" s="210"/>
      <c r="H58" s="212"/>
      <c r="I58" s="212"/>
      <c r="J58" s="212"/>
    </row>
    <row r="59" spans="1:10" ht="13.5" thickBot="1" x14ac:dyDescent="0.25">
      <c r="A59" s="39"/>
      <c r="B59" s="49"/>
      <c r="C59" s="19" t="s">
        <v>43</v>
      </c>
      <c r="D59" s="49"/>
      <c r="E59" s="218"/>
      <c r="F59" s="37">
        <v>0</v>
      </c>
      <c r="G59" s="220"/>
      <c r="H59" s="212"/>
      <c r="I59" s="212"/>
      <c r="J59" s="212"/>
    </row>
    <row r="60" spans="1:10" x14ac:dyDescent="0.2">
      <c r="A60" s="146"/>
      <c r="B60" s="146"/>
      <c r="C60" s="146"/>
      <c r="D60" s="146"/>
      <c r="E60" s="146"/>
      <c r="F60" s="146"/>
      <c r="G60" s="146"/>
      <c r="H60" s="212"/>
      <c r="I60" s="212"/>
      <c r="J60" s="212"/>
    </row>
    <row r="61" spans="1:10" x14ac:dyDescent="0.2">
      <c r="A61" s="50" t="s">
        <v>44</v>
      </c>
      <c r="B61" s="51">
        <v>1</v>
      </c>
      <c r="C61" s="17"/>
      <c r="D61" s="50" t="s">
        <v>45</v>
      </c>
      <c r="E61" s="17"/>
      <c r="F61" s="51"/>
      <c r="G61" s="146"/>
      <c r="H61" s="212"/>
      <c r="I61" s="212"/>
      <c r="J61" s="212"/>
    </row>
    <row r="62" spans="1:10" x14ac:dyDescent="0.2">
      <c r="A62" s="50" t="s">
        <v>46</v>
      </c>
      <c r="B62" s="52">
        <v>2222</v>
      </c>
      <c r="C62" s="17"/>
      <c r="D62" s="50" t="s">
        <v>73</v>
      </c>
      <c r="E62" s="17"/>
      <c r="F62" s="52"/>
      <c r="G62" s="146"/>
      <c r="H62" s="212"/>
      <c r="I62" s="212"/>
      <c r="J62" s="212"/>
    </row>
    <row r="63" spans="1:10" x14ac:dyDescent="0.2">
      <c r="G63" s="146"/>
      <c r="H63" s="212"/>
      <c r="I63" s="212"/>
      <c r="J63" s="212"/>
    </row>
    <row r="64" spans="1:10" x14ac:dyDescent="0.2">
      <c r="G64" s="146"/>
      <c r="H64" s="212"/>
      <c r="I64" s="212"/>
      <c r="J64" s="212"/>
    </row>
    <row r="67" spans="1:10" x14ac:dyDescent="0.2">
      <c r="A67" s="165" t="s">
        <v>48</v>
      </c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x14ac:dyDescent="0.2">
      <c r="A68" s="165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x14ac:dyDescent="0.2">
      <c r="A69" s="165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x14ac:dyDescent="0.2">
      <c r="A70" s="165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x14ac:dyDescent="0.2">
      <c r="A71" s="165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x14ac:dyDescent="0.2">
      <c r="A72" s="165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x14ac:dyDescent="0.2">
      <c r="A73" s="165" t="s">
        <v>49</v>
      </c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x14ac:dyDescent="0.2">
      <c r="A74" s="165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x14ac:dyDescent="0.2">
      <c r="A75" s="165"/>
      <c r="B75" s="165"/>
      <c r="C75" s="165"/>
      <c r="D75" s="165"/>
      <c r="E75" s="165"/>
      <c r="F75" s="165"/>
      <c r="G75" s="165"/>
      <c r="H75" s="165"/>
      <c r="I75" s="165"/>
      <c r="J75" s="165"/>
    </row>
    <row r="76" spans="1:10" x14ac:dyDescent="0.2">
      <c r="A76" s="165"/>
      <c r="B76" s="165"/>
      <c r="C76" s="165"/>
      <c r="D76" s="165"/>
      <c r="E76" s="165"/>
      <c r="F76" s="165"/>
      <c r="G76" s="165"/>
      <c r="H76" s="165"/>
      <c r="I76" s="165"/>
      <c r="J76" s="165"/>
    </row>
    <row r="77" spans="1:10" x14ac:dyDescent="0.2">
      <c r="A77" s="165"/>
      <c r="B77" s="165"/>
      <c r="C77" s="165"/>
      <c r="D77" s="165"/>
      <c r="E77" s="165"/>
      <c r="F77" s="165"/>
      <c r="G77" s="165"/>
      <c r="H77" s="165"/>
      <c r="I77" s="165"/>
      <c r="J77" s="165"/>
    </row>
    <row r="78" spans="1:10" x14ac:dyDescent="0.2">
      <c r="A78" s="165"/>
      <c r="B78" s="165"/>
      <c r="C78" s="165"/>
      <c r="D78" s="165"/>
      <c r="E78" s="165"/>
      <c r="F78" s="165"/>
      <c r="G78" s="165"/>
      <c r="H78" s="165"/>
      <c r="I78" s="165"/>
      <c r="J78" s="165"/>
    </row>
    <row r="79" spans="1:10" x14ac:dyDescent="0.2">
      <c r="A79" s="165" t="s">
        <v>50</v>
      </c>
      <c r="B79" s="165"/>
      <c r="C79" s="165"/>
      <c r="D79" s="165"/>
      <c r="E79" s="165"/>
      <c r="F79" s="165"/>
      <c r="G79" s="165"/>
      <c r="H79" s="165"/>
      <c r="I79" s="165"/>
      <c r="J79" s="165"/>
    </row>
    <row r="80" spans="1:10" x14ac:dyDescent="0.2">
      <c r="A80" s="165"/>
      <c r="B80" s="165"/>
      <c r="C80" s="165"/>
      <c r="D80" s="165"/>
      <c r="E80" s="165"/>
      <c r="F80" s="165"/>
      <c r="G80" s="165"/>
      <c r="H80" s="165"/>
      <c r="I80" s="165"/>
      <c r="J80" s="165"/>
    </row>
    <row r="81" spans="1:10" x14ac:dyDescent="0.2">
      <c r="A81" s="165"/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2">
      <c r="A82" s="165"/>
      <c r="B82" s="165"/>
      <c r="C82" s="165"/>
      <c r="D82" s="165"/>
      <c r="E82" s="165"/>
      <c r="F82" s="165"/>
      <c r="G82" s="165"/>
      <c r="H82" s="165"/>
      <c r="I82" s="165"/>
      <c r="J82" s="165"/>
    </row>
    <row r="83" spans="1:10" x14ac:dyDescent="0.2">
      <c r="A83" s="165"/>
      <c r="B83" s="165"/>
      <c r="C83" s="165"/>
      <c r="D83" s="165"/>
      <c r="E83" s="165"/>
      <c r="F83" s="165"/>
      <c r="G83" s="165"/>
      <c r="H83" s="165"/>
      <c r="I83" s="165"/>
      <c r="J83" s="165"/>
    </row>
    <row r="84" spans="1:10" x14ac:dyDescent="0.2">
      <c r="A84" s="165"/>
      <c r="B84" s="165"/>
      <c r="C84" s="165"/>
      <c r="D84" s="165"/>
      <c r="E84" s="165"/>
      <c r="F84" s="165"/>
      <c r="G84" s="165"/>
      <c r="H84" s="165"/>
      <c r="I84" s="165"/>
      <c r="J84" s="165"/>
    </row>
    <row r="85" spans="1:10" x14ac:dyDescent="0.2">
      <c r="A85" s="165" t="s">
        <v>74</v>
      </c>
      <c r="B85" s="165"/>
      <c r="C85" s="165"/>
      <c r="D85" s="165"/>
      <c r="E85" s="165"/>
      <c r="F85" s="165"/>
      <c r="G85" s="165"/>
      <c r="H85" s="165"/>
      <c r="I85" s="165"/>
      <c r="J85" s="165"/>
    </row>
    <row r="86" spans="1:10" x14ac:dyDescent="0.2">
      <c r="A86" s="165"/>
      <c r="B86" s="165"/>
      <c r="C86" s="165"/>
      <c r="D86" s="165"/>
      <c r="E86" s="165"/>
      <c r="F86" s="165"/>
      <c r="G86" s="165"/>
      <c r="H86" s="165"/>
      <c r="I86" s="165"/>
      <c r="J86" s="165"/>
    </row>
    <row r="87" spans="1:10" x14ac:dyDescent="0.2">
      <c r="A87" s="165"/>
      <c r="B87" s="165"/>
      <c r="C87" s="165"/>
      <c r="D87" s="165"/>
      <c r="E87" s="165"/>
      <c r="F87" s="165"/>
      <c r="G87" s="165"/>
      <c r="H87" s="165"/>
      <c r="I87" s="165"/>
      <c r="J87" s="165"/>
    </row>
    <row r="88" spans="1:10" x14ac:dyDescent="0.2">
      <c r="A88" s="165"/>
      <c r="B88" s="165"/>
      <c r="C88" s="165"/>
      <c r="D88" s="165"/>
      <c r="E88" s="165"/>
      <c r="F88" s="165"/>
      <c r="G88" s="165"/>
      <c r="H88" s="165"/>
      <c r="I88" s="165"/>
      <c r="J88" s="165"/>
    </row>
    <row r="89" spans="1:10" x14ac:dyDescent="0.2">
      <c r="A89" s="165"/>
      <c r="B89" s="165"/>
      <c r="C89" s="165"/>
      <c r="D89" s="165"/>
      <c r="E89" s="165"/>
      <c r="F89" s="165"/>
      <c r="G89" s="165"/>
      <c r="H89" s="165"/>
      <c r="I89" s="165"/>
      <c r="J89" s="165"/>
    </row>
    <row r="90" spans="1:10" x14ac:dyDescent="0.2">
      <c r="A90" s="165"/>
      <c r="B90" s="165"/>
      <c r="C90" s="165"/>
      <c r="D90" s="165"/>
      <c r="E90" s="165"/>
      <c r="F90" s="165"/>
      <c r="G90" s="165"/>
      <c r="H90" s="165"/>
      <c r="I90" s="165"/>
      <c r="J90" s="165"/>
    </row>
    <row r="91" spans="1:10" x14ac:dyDescent="0.2">
      <c r="A91" s="165"/>
      <c r="B91" s="165"/>
      <c r="C91" s="165"/>
      <c r="D91" s="165"/>
      <c r="E91" s="165"/>
      <c r="F91" s="165"/>
      <c r="G91" s="165"/>
      <c r="H91" s="165"/>
      <c r="I91" s="165"/>
      <c r="J91" s="165"/>
    </row>
    <row r="92" spans="1:10" x14ac:dyDescent="0.2">
      <c r="A92" s="165" t="s">
        <v>75</v>
      </c>
      <c r="B92" s="165"/>
      <c r="C92" s="165"/>
      <c r="D92" s="165"/>
      <c r="E92" s="165"/>
      <c r="F92" s="165"/>
      <c r="G92" s="165"/>
      <c r="H92" s="165"/>
      <c r="I92" s="165"/>
      <c r="J92" s="165"/>
    </row>
    <row r="93" spans="1:10" x14ac:dyDescent="0.2">
      <c r="A93" s="165"/>
      <c r="B93" s="165"/>
      <c r="C93" s="165"/>
      <c r="D93" s="165"/>
      <c r="E93" s="165"/>
      <c r="F93" s="165"/>
      <c r="G93" s="165"/>
      <c r="H93" s="165"/>
      <c r="I93" s="165"/>
      <c r="J93" s="165"/>
    </row>
    <row r="94" spans="1:10" x14ac:dyDescent="0.2">
      <c r="A94" s="165"/>
      <c r="B94" s="165"/>
      <c r="C94" s="165"/>
      <c r="D94" s="165"/>
      <c r="E94" s="165"/>
      <c r="F94" s="165"/>
      <c r="G94" s="165"/>
      <c r="H94" s="165"/>
      <c r="I94" s="165"/>
      <c r="J94" s="165"/>
    </row>
    <row r="95" spans="1:10" x14ac:dyDescent="0.2">
      <c r="A95" s="165"/>
      <c r="B95" s="165"/>
      <c r="C95" s="165"/>
      <c r="D95" s="165"/>
      <c r="E95" s="165"/>
      <c r="F95" s="165"/>
      <c r="G95" s="165"/>
      <c r="H95" s="165"/>
      <c r="I95" s="165"/>
      <c r="J95" s="165"/>
    </row>
    <row r="96" spans="1:10" x14ac:dyDescent="0.2">
      <c r="A96" s="165"/>
      <c r="B96" s="165"/>
      <c r="C96" s="165"/>
      <c r="D96" s="165"/>
      <c r="E96" s="165"/>
      <c r="F96" s="165"/>
      <c r="G96" s="165"/>
      <c r="H96" s="165"/>
      <c r="I96" s="165"/>
      <c r="J96" s="165"/>
    </row>
    <row r="97" spans="1:10" x14ac:dyDescent="0.2">
      <c r="A97" s="165"/>
      <c r="B97" s="165"/>
      <c r="C97" s="165"/>
      <c r="D97" s="165"/>
      <c r="E97" s="165"/>
      <c r="F97" s="165"/>
      <c r="G97" s="165"/>
      <c r="H97" s="165"/>
      <c r="I97" s="165"/>
      <c r="J97" s="165"/>
    </row>
    <row r="99" spans="1:10" x14ac:dyDescent="0.2">
      <c r="A99" s="165" t="s">
        <v>51</v>
      </c>
      <c r="B99" s="165"/>
      <c r="C99" s="165"/>
      <c r="D99" s="165"/>
      <c r="E99" s="165"/>
      <c r="F99" s="165"/>
      <c r="G99" s="165"/>
      <c r="H99" s="165"/>
      <c r="I99" s="165"/>
      <c r="J99" s="165"/>
    </row>
    <row r="100" spans="1:10" x14ac:dyDescent="0.2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</row>
    <row r="101" spans="1:10" x14ac:dyDescent="0.2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</row>
    <row r="102" spans="1:10" x14ac:dyDescent="0.2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</row>
    <row r="103" spans="1:10" x14ac:dyDescent="0.2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</row>
    <row r="104" spans="1:10" x14ac:dyDescent="0.2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</row>
    <row r="106" spans="1:10" x14ac:dyDescent="0.2">
      <c r="A106" s="165" t="s">
        <v>52</v>
      </c>
      <c r="B106" s="165"/>
      <c r="C106" s="165"/>
      <c r="D106" s="165"/>
      <c r="E106" s="165"/>
      <c r="F106" s="165"/>
      <c r="G106" s="165"/>
      <c r="H106" s="165"/>
      <c r="I106" s="165"/>
      <c r="J106" s="165"/>
    </row>
    <row r="107" spans="1:10" x14ac:dyDescent="0.2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</row>
    <row r="108" spans="1:10" x14ac:dyDescent="0.2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x14ac:dyDescent="0.2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</row>
    <row r="110" spans="1:10" x14ac:dyDescent="0.2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</row>
    <row r="111" spans="1:10" x14ac:dyDescent="0.2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0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79F0A1E2F634B8036873131B58AFF" ma:contentTypeVersion="13" ma:contentTypeDescription="Create a new document." ma:contentTypeScope="" ma:versionID="2e6db1eaa1b9508b5d233802cf32b750">
  <xsd:schema xmlns:xsd="http://www.w3.org/2001/XMLSchema" xmlns:xs="http://www.w3.org/2001/XMLSchema" xmlns:p="http://schemas.microsoft.com/office/2006/metadata/properties" xmlns:ns2="9b0e3331-f545-48ec-8171-5e8b2874f4ce" xmlns:ns3="a534990e-15ea-406a-82fb-607ada8a444c" targetNamespace="http://schemas.microsoft.com/office/2006/metadata/properties" ma:root="true" ma:fieldsID="af788cb1a19cb6a1f69ba2083b72ab7a" ns2:_="" ns3:_="">
    <xsd:import namespace="9b0e3331-f545-48ec-8171-5e8b2874f4ce"/>
    <xsd:import namespace="a534990e-15ea-406a-82fb-607ada8a4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e3331-f545-48ec-8171-5e8b2874f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4990e-15ea-406a-82fb-607ada8a4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AB25B-BAED-437A-BD52-2DBD1D1BCC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DB73B-6FCA-42A4-AFC1-04F42C463B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E39086-CE1F-4079-947F-66DE2A9E8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Manager/>
  <Company>SBOT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chowell</dc:creator>
  <cp:keywords/>
  <dc:description/>
  <cp:lastModifiedBy>Catherine Galloway</cp:lastModifiedBy>
  <cp:revision/>
  <cp:lastPrinted>2021-05-27T14:04:50Z</cp:lastPrinted>
  <dcterms:created xsi:type="dcterms:W3CDTF">2005-11-02T13:45:07Z</dcterms:created>
  <dcterms:modified xsi:type="dcterms:W3CDTF">2022-02-18T20:32:41Z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0x0101001CF79F0A1E2F634B8036873131B58AFF</vt:lpwstr>
  </property>
  <property fmtid="{D5CDD505-2E9C-101B-9397-08002B2CF9AE}" pid="3" name="Order">
    <vt:r8>40800</vt:r8>
  </property>
</Properties>
</file>